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mc:AlternateContent xmlns:mc="http://schemas.openxmlformats.org/markup-compatibility/2006">
    <mc:Choice Requires="x15">
      <x15ac:absPath xmlns:x15ac="http://schemas.microsoft.com/office/spreadsheetml/2010/11/ac" url="/Users/laurenadelle/Desktop/"/>
    </mc:Choice>
  </mc:AlternateContent>
  <bookViews>
    <workbookView xWindow="28320" yWindow="-4860" windowWidth="25600" windowHeight="14640" tabRatio="500"/>
  </bookViews>
  <sheets>
    <sheet name="LTV Calculator" sheetId="4" r:id="rId1"/>
    <sheet name="Real World Model" sheetId="3" r:id="rId2"/>
    <sheet name="LTV with DCF" sheetId="2" r:id="rId3"/>
    <sheet name="Formulae for Blog" sheetId="1" r:id="rId4"/>
  </sheets>
  <definedNames>
    <definedName name="ARPA">'Real World Model'!$B$49</definedName>
    <definedName name="Customer_Churn_Rate">'Real World Model'!$B$58</definedName>
    <definedName name="Discount_Rate_for_time_period">'Real World Model'!$B$55</definedName>
    <definedName name="Discounted_Residual_Value">'Real World Model'!$B$78</definedName>
    <definedName name="Gross_Margin">'Real World Model'!$B$50</definedName>
    <definedName name="K">'Real World Model'!$B$77</definedName>
    <definedName name="Revenue_Growth_Per_Remaining_Customer">'Real World Model'!$B$59</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63" i="3" l="1"/>
  <c r="E63" i="3"/>
  <c r="F63" i="3"/>
  <c r="G63" i="3"/>
  <c r="H63" i="3"/>
  <c r="I63" i="3"/>
  <c r="J63" i="3"/>
  <c r="K63" i="3"/>
  <c r="L63" i="3"/>
  <c r="M63" i="3"/>
  <c r="N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AX63" i="3"/>
  <c r="C63" i="3"/>
  <c r="D64" i="3"/>
  <c r="E64" i="3"/>
  <c r="F64" i="3"/>
  <c r="G64" i="3"/>
  <c r="H64" i="3"/>
  <c r="I64" i="3"/>
  <c r="J64" i="3"/>
  <c r="K64" i="3"/>
  <c r="L64" i="3"/>
  <c r="M64" i="3"/>
  <c r="N64" i="3"/>
  <c r="O64" i="3"/>
  <c r="P64" i="3"/>
  <c r="Q64" i="3"/>
  <c r="R64" i="3"/>
  <c r="S64" i="3"/>
  <c r="T64" i="3"/>
  <c r="U64" i="3"/>
  <c r="V64" i="3"/>
  <c r="W64" i="3"/>
  <c r="X64" i="3"/>
  <c r="Y64" i="3"/>
  <c r="Z64" i="3"/>
  <c r="C64" i="3"/>
  <c r="Z66" i="3"/>
  <c r="B75" i="3"/>
  <c r="B78" i="3"/>
  <c r="C22" i="4"/>
  <c r="C23" i="4"/>
  <c r="D22" i="4"/>
  <c r="D23" i="4"/>
  <c r="E22" i="4"/>
  <c r="E23" i="4"/>
  <c r="F22" i="4"/>
  <c r="F23" i="4"/>
  <c r="B22" i="4"/>
  <c r="B23" i="4"/>
  <c r="C58" i="4"/>
  <c r="C59" i="4"/>
  <c r="C60" i="4"/>
  <c r="D58" i="4"/>
  <c r="D59" i="4"/>
  <c r="D60" i="4"/>
  <c r="E58" i="4"/>
  <c r="E59" i="4"/>
  <c r="E60" i="4"/>
  <c r="F58" i="4"/>
  <c r="F59" i="4"/>
  <c r="F60" i="4"/>
  <c r="B59" i="4"/>
  <c r="B60" i="4"/>
  <c r="C66" i="3"/>
  <c r="D66" i="3"/>
  <c r="E66" i="3"/>
  <c r="F66" i="3"/>
  <c r="G66" i="3"/>
  <c r="H66" i="3"/>
  <c r="I66" i="3"/>
  <c r="J66" i="3"/>
  <c r="K66" i="3"/>
  <c r="L66" i="3"/>
  <c r="M66" i="3"/>
  <c r="N66" i="3"/>
  <c r="O66" i="3"/>
  <c r="P66" i="3"/>
  <c r="Q66" i="3"/>
  <c r="R66" i="3"/>
  <c r="S66" i="3"/>
  <c r="T66" i="3"/>
  <c r="U66" i="3"/>
  <c r="V66" i="3"/>
  <c r="W66" i="3"/>
  <c r="X66" i="3"/>
  <c r="Y66" i="3"/>
  <c r="B69" i="3"/>
  <c r="B70" i="3"/>
  <c r="B71" i="3"/>
  <c r="B80" i="3"/>
  <c r="B77" i="3"/>
  <c r="B51" i="3"/>
  <c r="B55" i="3"/>
  <c r="C32" i="4"/>
  <c r="D32" i="4"/>
  <c r="E32" i="4"/>
  <c r="F32" i="4"/>
  <c r="B32" i="4"/>
  <c r="C31" i="4"/>
  <c r="D31" i="4"/>
  <c r="E31" i="4"/>
  <c r="F31" i="4"/>
  <c r="B31" i="4"/>
  <c r="K25" i="4"/>
  <c r="K22" i="4"/>
  <c r="C55" i="4"/>
  <c r="C19" i="4"/>
  <c r="B123" i="2"/>
  <c r="B122" i="2"/>
  <c r="D122" i="2"/>
  <c r="D123" i="2"/>
  <c r="E122" i="2"/>
  <c r="E123" i="2"/>
  <c r="F122" i="2"/>
  <c r="F123" i="2"/>
  <c r="C122" i="2"/>
  <c r="C123" i="2"/>
  <c r="C119" i="2"/>
  <c r="B60" i="2"/>
  <c r="C117" i="2"/>
  <c r="C118" i="2"/>
  <c r="C63" i="2"/>
  <c r="D63" i="2"/>
  <c r="E63" i="2"/>
  <c r="F63" i="2"/>
  <c r="G63" i="2"/>
  <c r="H63" i="2"/>
  <c r="I63" i="2"/>
  <c r="J63" i="2"/>
  <c r="K63" i="2"/>
  <c r="L63" i="2"/>
  <c r="M63" i="2"/>
  <c r="N63" i="2"/>
  <c r="O63" i="2"/>
  <c r="P63" i="2"/>
  <c r="Q63" i="2"/>
  <c r="R63" i="2"/>
  <c r="S63" i="2"/>
  <c r="T63" i="2"/>
  <c r="U63" i="2"/>
  <c r="V63" i="2"/>
  <c r="W63" i="2"/>
  <c r="X63" i="2"/>
  <c r="Y63" i="2"/>
  <c r="C64" i="2"/>
  <c r="D64" i="2"/>
  <c r="E64" i="2"/>
  <c r="F64" i="2"/>
  <c r="G64" i="2"/>
  <c r="H64" i="2"/>
  <c r="I64" i="2"/>
  <c r="J64" i="2"/>
  <c r="K64" i="2"/>
  <c r="L64" i="2"/>
  <c r="M64" i="2"/>
  <c r="N64" i="2"/>
  <c r="O64" i="2"/>
  <c r="P64" i="2"/>
  <c r="Q64" i="2"/>
  <c r="R64" i="2"/>
  <c r="S64" i="2"/>
  <c r="T64" i="2"/>
  <c r="U64" i="2"/>
  <c r="V64" i="2"/>
  <c r="W64" i="2"/>
  <c r="X64" i="2"/>
  <c r="Y64" i="2"/>
  <c r="Y67" i="2"/>
  <c r="Z63" i="2"/>
  <c r="Z64" i="2"/>
  <c r="Z67" i="2"/>
  <c r="Y5" i="2"/>
  <c r="Y68" i="2"/>
  <c r="Z5" i="2"/>
  <c r="Z68" i="2"/>
  <c r="Y6" i="2"/>
  <c r="Y69" i="2"/>
  <c r="Z6" i="2"/>
  <c r="Z69" i="2"/>
  <c r="B6" i="2"/>
  <c r="B69" i="2"/>
  <c r="C67" i="2"/>
  <c r="C6" i="2"/>
  <c r="C69" i="2"/>
  <c r="D67" i="2"/>
  <c r="D6" i="2"/>
  <c r="D69" i="2"/>
  <c r="E67" i="2"/>
  <c r="E6" i="2"/>
  <c r="E69" i="2"/>
  <c r="F67" i="2"/>
  <c r="F6" i="2"/>
  <c r="F69" i="2"/>
  <c r="G67" i="2"/>
  <c r="G6" i="2"/>
  <c r="G69" i="2"/>
  <c r="H67" i="2"/>
  <c r="H6" i="2"/>
  <c r="H69" i="2"/>
  <c r="I67" i="2"/>
  <c r="I6" i="2"/>
  <c r="I69" i="2"/>
  <c r="J67" i="2"/>
  <c r="J6" i="2"/>
  <c r="J69" i="2"/>
  <c r="K67" i="2"/>
  <c r="K6" i="2"/>
  <c r="K69" i="2"/>
  <c r="L67" i="2"/>
  <c r="L6" i="2"/>
  <c r="L69" i="2"/>
  <c r="M67" i="2"/>
  <c r="M6" i="2"/>
  <c r="M69" i="2"/>
  <c r="N67" i="2"/>
  <c r="N6" i="2"/>
  <c r="N69" i="2"/>
  <c r="O67" i="2"/>
  <c r="O6" i="2"/>
  <c r="O69" i="2"/>
  <c r="P67" i="2"/>
  <c r="P6" i="2"/>
  <c r="P69" i="2"/>
  <c r="Q67" i="2"/>
  <c r="Q6" i="2"/>
  <c r="Q69" i="2"/>
  <c r="R67" i="2"/>
  <c r="R6" i="2"/>
  <c r="R69" i="2"/>
  <c r="S67" i="2"/>
  <c r="S6" i="2"/>
  <c r="S69" i="2"/>
  <c r="T67" i="2"/>
  <c r="T6" i="2"/>
  <c r="T69" i="2"/>
  <c r="U67" i="2"/>
  <c r="U6" i="2"/>
  <c r="U69" i="2"/>
  <c r="V67" i="2"/>
  <c r="V6" i="2"/>
  <c r="V69" i="2"/>
  <c r="W67" i="2"/>
  <c r="W6" i="2"/>
  <c r="W69" i="2"/>
  <c r="X67" i="2"/>
  <c r="X6" i="2"/>
  <c r="X69" i="2"/>
  <c r="C5" i="2"/>
  <c r="C68" i="2"/>
  <c r="D5" i="2"/>
  <c r="D68" i="2"/>
  <c r="E5" i="2"/>
  <c r="E68" i="2"/>
  <c r="F5" i="2"/>
  <c r="F68" i="2"/>
  <c r="G5" i="2"/>
  <c r="G68" i="2"/>
  <c r="H5" i="2"/>
  <c r="H68" i="2"/>
  <c r="I5" i="2"/>
  <c r="I68" i="2"/>
  <c r="J5" i="2"/>
  <c r="J68" i="2"/>
  <c r="K5" i="2"/>
  <c r="K68" i="2"/>
  <c r="L5" i="2"/>
  <c r="L68" i="2"/>
  <c r="M5" i="2"/>
  <c r="M68" i="2"/>
  <c r="N5" i="2"/>
  <c r="N68" i="2"/>
  <c r="O5" i="2"/>
  <c r="O68" i="2"/>
  <c r="P5" i="2"/>
  <c r="P68" i="2"/>
  <c r="Q5" i="2"/>
  <c r="Q68" i="2"/>
  <c r="R5" i="2"/>
  <c r="R68" i="2"/>
  <c r="S5" i="2"/>
  <c r="S68" i="2"/>
  <c r="T5" i="2"/>
  <c r="T68" i="2"/>
  <c r="U5" i="2"/>
  <c r="U68" i="2"/>
  <c r="V5" i="2"/>
  <c r="V68" i="2"/>
  <c r="W5" i="2"/>
  <c r="W68" i="2"/>
  <c r="X5" i="2"/>
  <c r="X68" i="2"/>
  <c r="B5" i="2"/>
  <c r="B68" i="2"/>
  <c r="C15" i="2"/>
  <c r="D15" i="2"/>
  <c r="E15" i="2"/>
  <c r="F15" i="2"/>
  <c r="G15" i="2"/>
  <c r="H15" i="2"/>
  <c r="I15" i="2"/>
  <c r="J15" i="2"/>
  <c r="K15" i="2"/>
  <c r="L15" i="2"/>
  <c r="M15" i="2"/>
  <c r="N15" i="2"/>
  <c r="O15" i="2"/>
  <c r="P15" i="2"/>
  <c r="Q15" i="2"/>
  <c r="R15" i="2"/>
  <c r="S15" i="2"/>
  <c r="T15" i="2"/>
  <c r="U15" i="2"/>
  <c r="V15" i="2"/>
  <c r="W15" i="2"/>
  <c r="X15" i="2"/>
  <c r="Y15" i="2"/>
  <c r="Z15" i="2"/>
  <c r="Y16" i="2"/>
  <c r="Z16" i="2"/>
  <c r="Y17" i="2"/>
  <c r="Z17" i="2"/>
  <c r="C16" i="2"/>
  <c r="D16" i="2"/>
  <c r="E16" i="2"/>
  <c r="F16" i="2"/>
  <c r="G16" i="2"/>
  <c r="H16" i="2"/>
  <c r="I16" i="2"/>
  <c r="J16" i="2"/>
  <c r="K16" i="2"/>
  <c r="L16" i="2"/>
  <c r="M16" i="2"/>
  <c r="N16" i="2"/>
  <c r="O16" i="2"/>
  <c r="P16" i="2"/>
  <c r="Q16" i="2"/>
  <c r="R16" i="2"/>
  <c r="S16" i="2"/>
  <c r="T16" i="2"/>
  <c r="U16" i="2"/>
  <c r="V16" i="2"/>
  <c r="W16" i="2"/>
  <c r="X16" i="2"/>
  <c r="C17" i="2"/>
  <c r="D17" i="2"/>
  <c r="E17" i="2"/>
  <c r="F17" i="2"/>
  <c r="G17" i="2"/>
  <c r="H17" i="2"/>
  <c r="I17" i="2"/>
  <c r="J17" i="2"/>
  <c r="K17" i="2"/>
  <c r="L17" i="2"/>
  <c r="M17" i="2"/>
  <c r="N17" i="2"/>
  <c r="O17" i="2"/>
  <c r="P17" i="2"/>
  <c r="Q17" i="2"/>
  <c r="R17" i="2"/>
  <c r="S17" i="2"/>
  <c r="T17" i="2"/>
  <c r="U17" i="2"/>
  <c r="V17" i="2"/>
  <c r="W17" i="2"/>
  <c r="X17" i="2"/>
  <c r="B17" i="2"/>
  <c r="B16" i="2"/>
</calcChain>
</file>

<file path=xl/sharedStrings.xml><?xml version="1.0" encoding="utf-8"?>
<sst xmlns="http://schemas.openxmlformats.org/spreadsheetml/2006/main" count="164" uniqueCount="110">
  <si>
    <t>What is your TRUE customer lifetime value? Blog post</t>
  </si>
  <si>
    <t>Graphs</t>
  </si>
  <si>
    <t>Simple Churn</t>
  </si>
  <si>
    <t>Annual Churn Rate</t>
  </si>
  <si>
    <t>Year 0</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</si>
  <si>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</si>
  <si>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</si>
  <si>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</si>
  <si>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</si>
  <si>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</si>
  <si>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</si>
  <si>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</si>
  <si>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</si>
  <si>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</si>
  <si>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</si>
  <si>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</si>
  <si>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</si>
  <si>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</si>
  <si>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</si>
  <si>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</si>
  <si>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</si>
  <si>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</si>
  <si>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</si>
  <si>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</si>
  <si>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</si>
  <si>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</si>
  <si>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</si>
  <si>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Discount Rate</t>
  </si>
  <si>
    <t>% Dollars</t>
  </si>
  <si>
    <t>Negative Churn Scenario</t>
  </si>
  <si>
    <t>Annual Customer Churn</t>
  </si>
  <si>
    <t>Annual Expansion Rate</t>
  </si>
  <si>
    <t>for remaining customers</t>
  </si>
  <si>
    <t>Dollar Retention Rate</t>
  </si>
  <si>
    <t>Customer count</t>
  </si>
  <si>
    <t>Dollars paid by remaining custs</t>
  </si>
  <si>
    <t>Year</t>
  </si>
  <si>
    <t>Discount Rate Lookup Table</t>
  </si>
  <si>
    <t>% Dollars - 10% discount</t>
  </si>
  <si>
    <t>% Dollars - 15% discount</t>
  </si>
  <si>
    <t>Year 23</t>
  </si>
  <si>
    <t>Year 24</t>
  </si>
  <si>
    <t>Formulae used:</t>
  </si>
  <si>
    <t>K</t>
  </si>
  <si>
    <t>G (Growth Rate for remaining customers)</t>
  </si>
  <si>
    <t>Churn (Customer Churn Rate)</t>
  </si>
  <si>
    <t>LTV Calculator for Annual Data</t>
  </si>
  <si>
    <t>Results in a Dollar Retention Rate of:</t>
  </si>
  <si>
    <t>LTV</t>
  </si>
  <si>
    <t>ARPA x Gross Margin %</t>
  </si>
  <si>
    <t>LTV Calculator for Monthly Data</t>
  </si>
  <si>
    <t>This is pretty much the same as the above calculation, except that to convert the Annual Discount</t>
  </si>
  <si>
    <t>Annual Discount Rate</t>
  </si>
  <si>
    <t>Monthly Discount Rate</t>
  </si>
  <si>
    <t>Monthly</t>
  </si>
  <si>
    <t>Annually</t>
  </si>
  <si>
    <t>Rate to a Monthly Discount Rate using this formula: Monthly rate = (1 + annual rate)(1/12) – 1</t>
  </si>
  <si>
    <t>Note</t>
  </si>
  <si>
    <t xml:space="preserve">the remaining customers (that have not churned). However some readers my not know their </t>
  </si>
  <si>
    <t xml:space="preserve">Growth Rate for remaining customers, and instead may only know their Customer Retention  </t>
  </si>
  <si>
    <t>Known Customer Churn Rate and Growth rate of Remaining Customers</t>
  </si>
  <si>
    <t>Customer Retention Rate</t>
  </si>
  <si>
    <t>DRR (Dollar Retention Rate)</t>
  </si>
  <si>
    <t xml:space="preserve">Input cells where you enter your own data are formated with this color: </t>
  </si>
  <si>
    <t xml:space="preserve">Please refer to this blog post for details: </t>
  </si>
  <si>
    <t>http://www.forentrepreneurs.com/ltv/ ‎</t>
  </si>
  <si>
    <t>Real World Model for calculating Customer Lifetime Value (LTV)</t>
  </si>
  <si>
    <t>ARPA</t>
  </si>
  <si>
    <t>Gross Margin %</t>
  </si>
  <si>
    <t>Avg Gross Profit per Account</t>
  </si>
  <si>
    <t>No of time periods in a year</t>
  </si>
  <si>
    <t>Discount Rate for time period</t>
  </si>
  <si>
    <t>Residual Value Calculator</t>
  </si>
  <si>
    <t>Customer Churn Rate</t>
  </si>
  <si>
    <t>for the residual time period where you don't have data</t>
  </si>
  <si>
    <t>per period. This is only for the residual time period where you don't have data</t>
  </si>
  <si>
    <t>Revenue Growth Per Remaining Customer</t>
  </si>
  <si>
    <t>Enter 1, if you are using annual data, 4 if your data is quarterly, 12 if you are using monthly data, etc.</t>
  </si>
  <si>
    <t>Time Period</t>
  </si>
  <si>
    <t>Customer Count</t>
  </si>
  <si>
    <t>Discount to apply to this period</t>
  </si>
  <si>
    <t>Revenue as a % of starting value</t>
  </si>
  <si>
    <t>Discounted Revenue as % of starting value</t>
  </si>
  <si>
    <t>optionally fill in more data from your cohort analysis here if you have it</t>
  </si>
  <si>
    <t xml:space="preserve"> </t>
  </si>
  <si>
    <t>the above number x ARPA</t>
  </si>
  <si>
    <t>the above number x Gross Margin %</t>
  </si>
  <si>
    <t>Residual Value Calculation</t>
  </si>
  <si>
    <t>Discounted Value for the last Period</t>
  </si>
  <si>
    <t>Use the last value you entered in Row 67 "Discounted Value as % of starting value"</t>
  </si>
  <si>
    <t>Residual Value LTV Calculation</t>
  </si>
  <si>
    <t>K (see formula below)</t>
  </si>
  <si>
    <t>Discounted Gross Value of all revenue rcvd</t>
  </si>
  <si>
    <t>Discounted Gross Margin received</t>
  </si>
  <si>
    <t>Discounted Revenue received</t>
  </si>
  <si>
    <t>as a % of the starting value, which was set to 100%</t>
  </si>
  <si>
    <t>This is a calculated value, for the selected time period</t>
  </si>
  <si>
    <t>Average Revenue per Account, for the selected time period (months, years, quarters, etc.)</t>
  </si>
  <si>
    <t>This is a calculated value, converting the annual rate into, for our example, a monthly rate.</t>
  </si>
  <si>
    <t>Formulae used in the Residual Value Calculation:</t>
  </si>
  <si>
    <t>Discounted Residual Value</t>
  </si>
  <si>
    <t>LTV (Customer Lifetime Value)</t>
  </si>
  <si>
    <t>Copy of Data for Graphing</t>
  </si>
  <si>
    <t xml:space="preserve">If that is your situation, the calculator below will give you Churn and G (Growth Rate </t>
  </si>
  <si>
    <t>for remaining customers)</t>
  </si>
  <si>
    <t>and Dollar Retention Rates for the entire cohort, including churned customers.</t>
  </si>
  <si>
    <t>&lt;-- If you don't know this, see Note to the right</t>
  </si>
  <si>
    <t>This calculator assumes you know your Customer Churn Rate and the Growth Rate for</t>
  </si>
  <si>
    <t>http://www.forentrepreneurs.com/</t>
  </si>
  <si>
    <t>by David Skok, General Partner at Matrix Partners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</si>
</sst>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43" formatCode="_(* #,##0.00_);_(* \(#,##0.00\);_(* &quot;-&quot;??_);_(@_)"/>
    <numFmt numFmtId="164" formatCode="0.0%"/>
  </numFmts>
  <fonts count="17" x14ac:knownFonts="1">
    <font>
      <sz val="12"/>
      <color theme="1"/>
      <name val="Calibri"/>
      <family val="2"/>
      <scheme val="minor"/>
    </font>
    <font>
      <sz val="12"/>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sz val="12"/>
      <color theme="0"/>
      <name val="Calibri"/>
      <family val="2"/>
      <scheme val="minor"/>
    </font>
    <font>
      <b/>
      <sz val="18"/>
      <color theme="3"/>
      <name val="Calibri Light"/>
      <family val="2"/>
      <scheme val="major"/>
    </font>
    <font>
      <b/>
      <sz val="11"/>
      <color theme="3"/>
      <name val="Calibri"/>
      <family val="2"/>
      <scheme val="minor"/>
    </font>
    <font>
      <sz val="12"/>
      <color rgb="FF3F3F76"/>
      <name val="Calibri"/>
      <family val="2"/>
      <scheme val="minor"/>
    </font>
    <font>
      <b/>
      <sz val="12"/>
      <color theme="1"/>
      <name val="Calibri"/>
      <family val="2"/>
      <scheme val="minor"/>
    </font>
    <font>
      <sz val="12"/>
      <color rgb="FF333333"/>
      <name val="Calibri"/>
      <scheme val="minor"/>
    </font>
    <font>
      <u/>
      <sz val="12"/>
      <color theme="10"/>
      <name val="Calibri"/>
      <family val="2"/>
      <scheme val="minor"/>
    </font>
    <font>
      <u/>
      <sz val="12"/>
      <color theme="11"/>
      <name val="Calibri"/>
      <family val="2"/>
      <scheme val="minor"/>
    </font>
    <font>
      <b/>
      <sz val="14"/>
      <color theme="1"/>
      <name val="Calibri"/>
      <family val="2"/>
      <scheme val="minor"/>
    </font>
    <font>
      <u/>
      <sz val="11"/>
      <color theme="10"/>
      <name val="Calibri"/>
      <family val="2"/>
      <scheme val="minor"/>
    </font>
    <font>
      <b/>
      <sz val="11"/>
      <color rgb="FF000000"/>
      <name val="Calibri"/>
      <scheme val="minor"/>
    </font>
    <font>
      <b/>
      <u/>
      <sz val="11"/>
      <color theme="10"/>
      <name val="Calibri"/>
      <scheme val="minor"/>
    </font>
  </fonts>
  <fills count="7">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rgb="FFFFCC99"/>
      </patternFill>
    </fill>
    <fill>
      <patternFill patternType="solid">
        <fgColor theme="6" tint="0.79998168889431442"/>
        <bgColor indexed="65"/>
      </patternFill>
    </fill>
    <fill>
      <patternFill patternType="solid">
        <fgColor theme="8" tint="0.79998168889431442"/>
        <bgColor indexed="65"/>
      </patternFill>
    </fill>
  </fills>
  <borders count="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19">
    <xf numFmtId="0" fontId="0" fillId="0" borderId="0"/>
    <xf numFmtId="9" fontId="2" fillId="0" borderId="0" applyFon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2" fillId="2" borderId="0" applyNumberFormat="0" applyBorder="0" applyAlignment="0" applyProtection="0"/>
    <xf numFmtId="0" fontId="5" fillId="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0" borderId="3" applyNumberFormat="0" applyFill="0" applyAlignment="0" applyProtection="0"/>
    <xf numFmtId="0" fontId="8" fillId="4" borderId="4" applyNumberFormat="0" applyAlignment="0" applyProtection="0"/>
    <xf numFmtId="0" fontId="9" fillId="0" borderId="5" applyNumberFormat="0" applyFill="0" applyAlignment="0" applyProtection="0"/>
    <xf numFmtId="0" fontId="1" fillId="5" borderId="0" applyNumberFormat="0" applyBorder="0" applyAlignment="0" applyProtection="0"/>
    <xf numFmtId="0" fontId="1" fillId="6"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4" fillId="0" borderId="0" applyNumberFormat="0" applyFill="0" applyBorder="0" applyAlignment="0" applyProtection="0"/>
  </cellStyleXfs>
  <cellXfs count="40">
    <xf numFmtId="0" fontId="0" fillId="0" borderId="0" xfId="0"/>
    <xf numFmtId="0" fontId="3" fillId="0" borderId="1" xfId="2"/>
    <xf numFmtId="0" fontId="4" fillId="0" borderId="2" xfId="3"/>
    <xf numFmtId="9" fontId="0" fillId="0" borderId="0" xfId="0" applyNumberFormat="1"/>
    <xf numFmtId="0" fontId="5" fillId="3" borderId="0" xfId="5" applyAlignment="1">
      <alignment horizontal="right"/>
    </xf>
    <xf numFmtId="0" fontId="5" fillId="3" borderId="0" xfId="5" applyAlignment="1"/>
    <xf numFmtId="9" fontId="0" fillId="0" borderId="0" xfId="1" applyFont="1"/>
    <xf numFmtId="10" fontId="0" fillId="0" borderId="0" xfId="0" applyNumberFormat="1"/>
    <xf numFmtId="0" fontId="5" fillId="3" borderId="0" xfId="5"/>
    <xf numFmtId="0" fontId="2" fillId="2" borderId="0" xfId="4" applyAlignment="1">
      <alignment horizontal="center"/>
    </xf>
    <xf numFmtId="9" fontId="2" fillId="2" borderId="0" xfId="4" applyNumberFormat="1" applyAlignment="1">
      <alignment horizontal="center"/>
    </xf>
    <xf numFmtId="9" fontId="5" fillId="3" borderId="0" xfId="5" applyNumberFormat="1"/>
    <xf numFmtId="2" fontId="0" fillId="0" borderId="0" xfId="0" applyNumberFormat="1"/>
    <xf numFmtId="6" fontId="0" fillId="0" borderId="0" xfId="0" applyNumberFormat="1"/>
    <xf numFmtId="44" fontId="0" fillId="0" borderId="0" xfId="7" applyFont="1"/>
    <xf numFmtId="10" fontId="0" fillId="0" borderId="0" xfId="1" applyNumberFormat="1" applyFont="1"/>
    <xf numFmtId="0" fontId="1" fillId="6" borderId="0" xfId="13"/>
    <xf numFmtId="10" fontId="1" fillId="6" borderId="0" xfId="13" applyNumberFormat="1"/>
    <xf numFmtId="0" fontId="10" fillId="0" borderId="0" xfId="0" applyFont="1"/>
    <xf numFmtId="0" fontId="1" fillId="5" borderId="0" xfId="12"/>
    <xf numFmtId="0" fontId="4" fillId="5" borderId="2" xfId="3" applyFill="1"/>
    <xf numFmtId="9" fontId="8" fillId="4" borderId="4" xfId="10" applyNumberFormat="1"/>
    <xf numFmtId="6" fontId="8" fillId="4" borderId="4" xfId="10" applyNumberFormat="1"/>
    <xf numFmtId="10" fontId="8" fillId="4" borderId="4" xfId="10" applyNumberFormat="1"/>
    <xf numFmtId="0" fontId="8" fillId="4" borderId="4" xfId="10"/>
    <xf numFmtId="9" fontId="5" fillId="3" borderId="0" xfId="1" applyFont="1" applyFill="1"/>
    <xf numFmtId="43" fontId="0" fillId="0" borderId="0" xfId="6" applyFont="1"/>
    <xf numFmtId="9" fontId="1" fillId="6" borderId="0" xfId="1" applyNumberFormat="1" applyFont="1" applyFill="1"/>
    <xf numFmtId="44" fontId="0" fillId="0" borderId="0" xfId="0" applyNumberFormat="1"/>
    <xf numFmtId="0" fontId="6" fillId="0" borderId="0" xfId="8"/>
    <xf numFmtId="44" fontId="8" fillId="4" borderId="4" xfId="10" applyNumberFormat="1"/>
    <xf numFmtId="0" fontId="7" fillId="0" borderId="3" xfId="9"/>
    <xf numFmtId="0" fontId="13" fillId="0" borderId="5" xfId="11" applyFont="1"/>
    <xf numFmtId="44" fontId="13" fillId="0" borderId="5" xfId="11" applyNumberFormat="1" applyFont="1"/>
    <xf numFmtId="9" fontId="1" fillId="5" borderId="0" xfId="12" applyNumberFormat="1"/>
    <xf numFmtId="44" fontId="1" fillId="5" borderId="0" xfId="12" applyNumberFormat="1"/>
    <xf numFmtId="164" fontId="0" fillId="0" borderId="0" xfId="1" applyNumberFormat="1" applyFont="1"/>
    <xf numFmtId="0" fontId="3" fillId="0" borderId="0" xfId="2" applyBorder="1"/>
    <xf numFmtId="0" fontId="15" fillId="0" borderId="0" xfId="0" applyFont="1" applyBorder="1"/>
    <xf numFmtId="0" fontId="16" fillId="0" borderId="0" xfId="18" applyFont="1" applyBorder="1"/>
  </cellXfs>
  <cellStyles count="19">
    <cellStyle name="20% - Accent1" xfId="4" builtinId="30"/>
    <cellStyle name="20% - Accent3" xfId="12" builtinId="38"/>
    <cellStyle name="20% - Accent5" xfId="13" builtinId="46"/>
    <cellStyle name="Accent5" xfId="5" builtinId="45"/>
    <cellStyle name="Comma" xfId="6" builtinId="3"/>
    <cellStyle name="Currency" xfId="7" builtinId="4"/>
    <cellStyle name="Followed Hyperlink" xfId="15" builtinId="9" hidden="1"/>
    <cellStyle name="Followed Hyperlink" xfId="17" builtinId="9" hidden="1"/>
    <cellStyle name="Heading 1" xfId="2" builtinId="16"/>
    <cellStyle name="Heading 2" xfId="3" builtinId="17"/>
    <cellStyle name="Heading 3" xfId="9" builtinId="18"/>
    <cellStyle name="Hyperlink" xfId="14" builtinId="8" hidden="1"/>
    <cellStyle name="Hyperlink" xfId="16" builtinId="8" hidden="1"/>
    <cellStyle name="Hyperlink" xfId="18" builtinId="8"/>
    <cellStyle name="Input" xfId="10" builtinId="20"/>
    <cellStyle name="Normal" xfId="0" builtinId="0"/>
    <cellStyle name="Percent" xfId="1" builtinId="5"/>
    <cellStyle name="Title" xfId="8" builtinId="15"/>
    <cellStyle name="Total" xfId="11" builtinId="2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 Id="rId3"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LTV is affected</a:t>
            </a:r>
            <a:r>
              <a:rPr lang="en-US" baseline="0"/>
              <a:t> by various Discount Rates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'LTV Calculator'!$A$32</c:f>
              <c:strCache>
                <c:ptCount val="1"/>
                <c:pt idx="0">
                  <c:v>LTV</c:v>
                </c:pt>
              </c:strCache>
            </c:strRef>
          </c:tx>
          <c:spPr>
            <a:solidFill>
              <a:schemeClr val="accent1"/>
            </a:solidFill>
            <a:ln>
              <a:noFill/>
            </a:ln>
            <a:effectLst/>
          </c:spPr>
          <c:invertIfNegative val="0"/>
          <c:cat>
            <c:numRef>
              <c:f>'LTV Calculator'!$B$31:$F$31</c:f>
              <c:numCache>
                <c:formatCode>0%</c:formatCode>
                <c:ptCount val="5"/>
                <c:pt idx="0">
                  <c:v>0.0</c:v>
                </c:pt>
                <c:pt idx="1">
                  <c:v>0.1</c:v>
                </c:pt>
                <c:pt idx="2">
                  <c:v>0.15</c:v>
                </c:pt>
                <c:pt idx="3">
                  <c:v>0.2</c:v>
                </c:pt>
                <c:pt idx="4">
                  <c:v>0.25</c:v>
                </c:pt>
              </c:numCache>
            </c:numRef>
          </c:cat>
          <c:val>
            <c:numRef>
              <c:f>'LTV Calculator'!$B$32:$F$32</c:f>
              <c:numCache>
                <c:formatCode>_("$"* #,##0.00_);_("$"* \(#,##0.00\);_("$"* "-"??_);_(@_)</c:formatCode>
                <c:ptCount val="5"/>
                <c:pt idx="0">
                  <c:v>29.99800000000001</c:v>
                </c:pt>
                <c:pt idx="1">
                  <c:v>10.24880886426593</c:v>
                </c:pt>
                <c:pt idx="2">
                  <c:v>7.333327297419646</c:v>
                </c:pt>
                <c:pt idx="3">
                  <c:v>5.612040816326533</c:v>
                </c:pt>
                <c:pt idx="4">
                  <c:v>4.496899408284024</c:v>
                </c:pt>
              </c:numCache>
            </c:numRef>
          </c:val>
        </c:ser>
        <c:dLbls>
          <c:showLegendKey val="0"/>
          <c:showVal val="0"/>
          <c:showCatName val="0"/>
          <c:showSerName val="0"/>
          <c:showPercent val="0"/>
          <c:showBubbleSize val="0"/>
        </c:dLbls>
        <c:gapWidth val="219"/>
        <c:overlap val="-27"/>
        <c:axId val="-1334524080"/>
        <c:axId val="-1203258976"/>
      </c:barChart>
      <c:catAx>
        <c:axId val="-133452408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3258976"/>
        <c:crosses val="autoZero"/>
        <c:auto val="1"/>
        <c:lblAlgn val="ctr"/>
        <c:lblOffset val="100"/>
        <c:noMultiLvlLbl val="0"/>
      </c:catAx>
      <c:valAx>
        <c:axId val="-120325897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4524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a:outerShdw blurRad="50800" dist="76200" dir="2700000" algn="t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a:t>Effect</a:t>
            </a:r>
            <a:r>
              <a:rPr lang="en-US" sz="1800" baseline="0"/>
              <a:t> of Discounting Future Cash Flows</a:t>
            </a:r>
          </a:p>
          <a:p>
            <a:pPr>
              <a:defRPr/>
            </a:pPr>
            <a:r>
              <a:rPr lang="en-US" sz="1800" baseline="0"/>
              <a:t>10% Churn Example</a:t>
            </a:r>
            <a:endParaRPr lang="en-US" sz="18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'LTV with DCF'!$A$15</c:f>
              <c:strCache>
                <c:ptCount val="1"/>
                <c:pt idx="0">
                  <c:v>% Dollars</c:v>
                </c:pt>
              </c:strCache>
            </c:strRef>
          </c:tx>
          <c:spPr>
            <a:ln w="28575" cap="rnd">
              <a:solidFill>
                <a:schemeClr val="accent1"/>
              </a:solidFill>
              <a:round/>
            </a:ln>
            <a:effectLst/>
          </c:spPr>
          <c:marker>
            <c:symbol val="none"/>
          </c:marker>
          <c:cat>
            <c:strRef>
              <c:f>'LTV with DCF'!$B$14:$Z$14</c:f>
              <c:strCache>
                <c:ptCount val="25"/>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pt idx="16">
                  <c:v>Year 16</c:v>
                </c:pt>
                <c:pt idx="17">
                  <c:v>Year 17</c:v>
                </c:pt>
                <c:pt idx="18">
                  <c:v>Year 18</c:v>
                </c:pt>
                <c:pt idx="19">
                  <c:v>Year 19</c:v>
                </c:pt>
                <c:pt idx="20">
                  <c:v>Year 20</c:v>
                </c:pt>
                <c:pt idx="21">
                  <c:v>Year 21</c:v>
                </c:pt>
                <c:pt idx="22">
                  <c:v>Year 22</c:v>
                </c:pt>
                <c:pt idx="23">
                  <c:v>Year 23</c:v>
                </c:pt>
                <c:pt idx="24">
                  <c:v>Year 24</c:v>
                </c:pt>
              </c:strCache>
            </c:strRef>
          </c:cat>
          <c:val>
            <c:numRef>
              <c:f>'LTV with DCF'!$B$15:$Z$15</c:f>
              <c:numCache>
                <c:formatCode>0%</c:formatCode>
                <c:ptCount val="25"/>
                <c:pt idx="0">
                  <c:v>1.0</c:v>
                </c:pt>
                <c:pt idx="1">
                  <c:v>0.9</c:v>
                </c:pt>
                <c:pt idx="2">
                  <c:v>0.81</c:v>
                </c:pt>
                <c:pt idx="3">
                  <c:v>0.729</c:v>
                </c:pt>
                <c:pt idx="4">
                  <c:v>0.6561</c:v>
                </c:pt>
                <c:pt idx="5">
                  <c:v>0.59049</c:v>
                </c:pt>
                <c:pt idx="6">
                  <c:v>0.531441</c:v>
                </c:pt>
                <c:pt idx="7">
                  <c:v>0.4782969</c:v>
                </c:pt>
                <c:pt idx="8">
                  <c:v>0.43046721</c:v>
                </c:pt>
                <c:pt idx="9">
                  <c:v>0.387420489</c:v>
                </c:pt>
                <c:pt idx="10">
                  <c:v>0.3486784401</c:v>
                </c:pt>
                <c:pt idx="11">
                  <c:v>0.31381059609</c:v>
                </c:pt>
                <c:pt idx="12">
                  <c:v>0.282429536481</c:v>
                </c:pt>
                <c:pt idx="13">
                  <c:v>0.2541865828329</c:v>
                </c:pt>
                <c:pt idx="14">
                  <c:v>0.22876792454961</c:v>
                </c:pt>
                <c:pt idx="15">
                  <c:v>0.205891132094649</c:v>
                </c:pt>
                <c:pt idx="16">
                  <c:v>0.185302018885184</c:v>
                </c:pt>
                <c:pt idx="17">
                  <c:v>0.166771816996666</c:v>
                </c:pt>
                <c:pt idx="18">
                  <c:v>0.150094635296999</c:v>
                </c:pt>
                <c:pt idx="19">
                  <c:v>0.135085171767299</c:v>
                </c:pt>
                <c:pt idx="20">
                  <c:v>0.121576654590569</c:v>
                </c:pt>
                <c:pt idx="21">
                  <c:v>0.109418989131512</c:v>
                </c:pt>
                <c:pt idx="22">
                  <c:v>0.0984770902183612</c:v>
                </c:pt>
                <c:pt idx="23">
                  <c:v>0.0886293811965251</c:v>
                </c:pt>
                <c:pt idx="24">
                  <c:v>0.0797664430768726</c:v>
                </c:pt>
              </c:numCache>
            </c:numRef>
          </c:val>
          <c:smooth val="0"/>
        </c:ser>
        <c:ser>
          <c:idx val="1"/>
          <c:order val="1"/>
          <c:tx>
            <c:strRef>
              <c:f>'LTV with DCF'!$A$16</c:f>
              <c:strCache>
                <c:ptCount val="1"/>
                <c:pt idx="0">
                  <c:v>% Dollars - 10% discount</c:v>
                </c:pt>
              </c:strCache>
            </c:strRef>
          </c:tx>
          <c:spPr>
            <a:ln w="28575" cap="rnd">
              <a:solidFill>
                <a:schemeClr val="accent2"/>
              </a:solidFill>
              <a:round/>
            </a:ln>
            <a:effectLst/>
          </c:spPr>
          <c:marker>
            <c:symbol val="none"/>
          </c:marker>
          <c:cat>
            <c:strRef>
              <c:f>'LTV with DCF'!$B$14:$Z$14</c:f>
              <c:strCache>
                <c:ptCount val="25"/>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pt idx="16">
                  <c:v>Year 16</c:v>
                </c:pt>
                <c:pt idx="17">
                  <c:v>Year 17</c:v>
                </c:pt>
                <c:pt idx="18">
                  <c:v>Year 18</c:v>
                </c:pt>
                <c:pt idx="19">
                  <c:v>Year 19</c:v>
                </c:pt>
                <c:pt idx="20">
                  <c:v>Year 20</c:v>
                </c:pt>
                <c:pt idx="21">
                  <c:v>Year 21</c:v>
                </c:pt>
                <c:pt idx="22">
                  <c:v>Year 22</c:v>
                </c:pt>
                <c:pt idx="23">
                  <c:v>Year 23</c:v>
                </c:pt>
                <c:pt idx="24">
                  <c:v>Year 24</c:v>
                </c:pt>
              </c:strCache>
            </c:strRef>
          </c:cat>
          <c:val>
            <c:numRef>
              <c:f>'LTV with DCF'!$B$16:$Z$16</c:f>
              <c:numCache>
                <c:formatCode>0%</c:formatCode>
                <c:ptCount val="25"/>
                <c:pt idx="0">
                  <c:v>1.0</c:v>
                </c:pt>
                <c:pt idx="1">
                  <c:v>0.81</c:v>
                </c:pt>
                <c:pt idx="2">
                  <c:v>0.6561</c:v>
                </c:pt>
                <c:pt idx="3">
                  <c:v>0.531441</c:v>
                </c:pt>
                <c:pt idx="4">
                  <c:v>0.43046721</c:v>
                </c:pt>
                <c:pt idx="5">
                  <c:v>0.3486784401</c:v>
                </c:pt>
                <c:pt idx="6">
                  <c:v>0.282429536481</c:v>
                </c:pt>
                <c:pt idx="7">
                  <c:v>0.22876792454961</c:v>
                </c:pt>
                <c:pt idx="8">
                  <c:v>0.185302018885184</c:v>
                </c:pt>
                <c:pt idx="9">
                  <c:v>0.150094635296999</c:v>
                </c:pt>
                <c:pt idx="10">
                  <c:v>0.121576654590569</c:v>
                </c:pt>
                <c:pt idx="11">
                  <c:v>0.0984770902183612</c:v>
                </c:pt>
                <c:pt idx="12">
                  <c:v>0.0797664430768726</c:v>
                </c:pt>
                <c:pt idx="13">
                  <c:v>0.0646108188922668</c:v>
                </c:pt>
                <c:pt idx="14">
                  <c:v>0.0523347633027361</c:v>
                </c:pt>
                <c:pt idx="15">
                  <c:v>0.0423911582752162</c:v>
                </c:pt>
                <c:pt idx="16">
                  <c:v>0.0343368382029252</c:v>
                </c:pt>
                <c:pt idx="17">
                  <c:v>0.0278128389443694</c:v>
                </c:pt>
                <c:pt idx="18">
                  <c:v>0.0225283995449392</c:v>
                </c:pt>
                <c:pt idx="19">
                  <c:v>0.0182480036314008</c:v>
                </c:pt>
                <c:pt idx="20">
                  <c:v>0.0147808829414346</c:v>
                </c:pt>
                <c:pt idx="21">
                  <c:v>0.011972515182562</c:v>
                </c:pt>
                <c:pt idx="22">
                  <c:v>0.00969773729787525</c:v>
                </c:pt>
                <c:pt idx="23">
                  <c:v>0.00785516721127895</c:v>
                </c:pt>
                <c:pt idx="24">
                  <c:v>0.00636268544113595</c:v>
                </c:pt>
              </c:numCache>
            </c:numRef>
          </c:val>
          <c:smooth val="0"/>
        </c:ser>
        <c:ser>
          <c:idx val="2"/>
          <c:order val="2"/>
          <c:tx>
            <c:strRef>
              <c:f>'LTV with DCF'!$A$17</c:f>
              <c:strCache>
                <c:ptCount val="1"/>
                <c:pt idx="0">
                  <c:v>% Dollars - 15% discount</c:v>
                </c:pt>
              </c:strCache>
            </c:strRef>
          </c:tx>
          <c:spPr>
            <a:ln w="28575" cap="rnd">
              <a:solidFill>
                <a:schemeClr val="accent3"/>
              </a:solidFill>
              <a:round/>
            </a:ln>
            <a:effectLst/>
          </c:spPr>
          <c:marker>
            <c:symbol val="none"/>
          </c:marker>
          <c:cat>
            <c:strRef>
              <c:f>'LTV with DCF'!$B$14:$Z$14</c:f>
              <c:strCache>
                <c:ptCount val="25"/>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pt idx="16">
                  <c:v>Year 16</c:v>
                </c:pt>
                <c:pt idx="17">
                  <c:v>Year 17</c:v>
                </c:pt>
                <c:pt idx="18">
                  <c:v>Year 18</c:v>
                </c:pt>
                <c:pt idx="19">
                  <c:v>Year 19</c:v>
                </c:pt>
                <c:pt idx="20">
                  <c:v>Year 20</c:v>
                </c:pt>
                <c:pt idx="21">
                  <c:v>Year 21</c:v>
                </c:pt>
                <c:pt idx="22">
                  <c:v>Year 22</c:v>
                </c:pt>
                <c:pt idx="23">
                  <c:v>Year 23</c:v>
                </c:pt>
                <c:pt idx="24">
                  <c:v>Year 24</c:v>
                </c:pt>
              </c:strCache>
            </c:strRef>
          </c:cat>
          <c:val>
            <c:numRef>
              <c:f>'LTV with DCF'!$B$17:$Z$17</c:f>
              <c:numCache>
                <c:formatCode>0%</c:formatCode>
                <c:ptCount val="25"/>
                <c:pt idx="0">
                  <c:v>1.0</c:v>
                </c:pt>
                <c:pt idx="1">
                  <c:v>0.765</c:v>
                </c:pt>
                <c:pt idx="2">
                  <c:v>0.585225</c:v>
                </c:pt>
                <c:pt idx="3">
                  <c:v>0.447697125</c:v>
                </c:pt>
                <c:pt idx="4">
                  <c:v>0.342488300625</c:v>
                </c:pt>
                <c:pt idx="5">
                  <c:v>0.262003549978125</c:v>
                </c:pt>
                <c:pt idx="6">
                  <c:v>0.200432715733266</c:v>
                </c:pt>
                <c:pt idx="7">
                  <c:v>0.153331027535948</c:v>
                </c:pt>
                <c:pt idx="8">
                  <c:v>0.117298236065</c:v>
                </c:pt>
                <c:pt idx="9">
                  <c:v>0.0897331505897253</c:v>
                </c:pt>
                <c:pt idx="10">
                  <c:v>0.0686458602011398</c:v>
                </c:pt>
                <c:pt idx="11">
                  <c:v>0.052514083053872</c:v>
                </c:pt>
                <c:pt idx="12">
                  <c:v>0.0401732735362121</c:v>
                </c:pt>
                <c:pt idx="13">
                  <c:v>0.0307325542552022</c:v>
                </c:pt>
                <c:pt idx="14">
                  <c:v>0.0235104040052297</c:v>
                </c:pt>
                <c:pt idx="15">
                  <c:v>0.0179854590640007</c:v>
                </c:pt>
                <c:pt idx="16">
                  <c:v>0.0137588761839606</c:v>
                </c:pt>
                <c:pt idx="17">
                  <c:v>0.0105255402807298</c:v>
                </c:pt>
                <c:pt idx="18">
                  <c:v>0.00805203831475831</c:v>
                </c:pt>
                <c:pt idx="19">
                  <c:v>0.00615980931079011</c:v>
                </c:pt>
                <c:pt idx="20">
                  <c:v>0.00471225412275443</c:v>
                </c:pt>
                <c:pt idx="21">
                  <c:v>0.00360487440390714</c:v>
                </c:pt>
                <c:pt idx="22">
                  <c:v>0.00275772891898896</c:v>
                </c:pt>
                <c:pt idx="23">
                  <c:v>0.00210966262302656</c:v>
                </c:pt>
                <c:pt idx="24">
                  <c:v>0.00161389190661532</c:v>
                </c:pt>
              </c:numCache>
            </c:numRef>
          </c:val>
          <c:smooth val="0"/>
        </c:ser>
        <c:dLbls>
          <c:showLegendKey val="0"/>
          <c:showVal val="0"/>
          <c:showCatName val="0"/>
          <c:showSerName val="0"/>
          <c:showPercent val="0"/>
          <c:showBubbleSize val="0"/>
        </c:dLbls>
        <c:smooth val="0"/>
        <c:axId val="-1338582000"/>
        <c:axId val="-1173287232"/>
      </c:lineChart>
      <c:catAx>
        <c:axId val="-133858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73287232"/>
        <c:crosses val="autoZero"/>
        <c:auto val="1"/>
        <c:lblAlgn val="ctr"/>
        <c:lblOffset val="100"/>
        <c:noMultiLvlLbl val="0"/>
      </c:catAx>
      <c:valAx>
        <c:axId val="-1173287232"/>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338582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76200" dir="2700000" algn="tl" rotWithShape="0">
        <a:prstClr val="black">
          <a:alpha val="40000"/>
        </a:prstClr>
      </a:outerShdw>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b="0" i="0" baseline="0">
                <a:effectLst/>
              </a:rPr>
              <a:t>Effect of Discounting Future Cash Flows</a:t>
            </a:r>
            <a:endParaRPr lang="en-US">
              <a:effectLst/>
            </a:endParaRPr>
          </a:p>
          <a:p>
            <a:pPr>
              <a:defRPr sz="1800"/>
            </a:pPr>
            <a:r>
              <a:rPr lang="en-US" sz="1800" b="0" i="0" baseline="0">
                <a:effectLst/>
              </a:rPr>
              <a:t>10% Negative Churn Example</a:t>
            </a:r>
            <a:endParaRPr lang="en-US">
              <a:effectLst/>
            </a:endParaRP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'LTV with DCF'!$B$67:$Z$67</c:f>
              <c:numCache>
                <c:formatCode>0%</c:formatCode>
                <c:ptCount val="25"/>
                <c:pt idx="0">
                  <c:v>1.0</c:v>
                </c:pt>
                <c:pt idx="1">
                  <c:v>1.09998</c:v>
                </c:pt>
                <c:pt idx="2">
                  <c:v>1.169964</c:v>
                </c:pt>
                <c:pt idx="3">
                  <c:v>1.2149514</c:v>
                </c:pt>
                <c:pt idx="4">
                  <c:v>1.23924168</c:v>
                </c:pt>
                <c:pt idx="5">
                  <c:v>1.24652439</c:v>
                </c:pt>
                <c:pt idx="6">
                  <c:v>1.2399581412</c:v>
                </c:pt>
                <c:pt idx="7">
                  <c:v>1.22223989826</c:v>
                </c:pt>
                <c:pt idx="8">
                  <c:v>1.195665722496</c:v>
                </c:pt>
                <c:pt idx="9">
                  <c:v>1.1621839829022</c:v>
                </c:pt>
                <c:pt idx="10">
                  <c:v>1.1234419340022</c:v>
                </c:pt>
                <c:pt idx="11">
                  <c:v>1.080826455053179</c:v>
                </c:pt>
                <c:pt idx="12">
                  <c:v>1.035499652553939</c:v>
                </c:pt>
                <c:pt idx="13">
                  <c:v>0.988429946004015</c:v>
                </c:pt>
                <c:pt idx="14">
                  <c:v>0.940419184238537</c:v>
                </c:pt>
                <c:pt idx="15">
                  <c:v>0.892126275366114</c:v>
                </c:pt>
                <c:pt idx="16">
                  <c:v>0.844087756425791</c:v>
                </c:pt>
                <c:pt idx="17">
                  <c:v>0.796735678519871</c:v>
                </c:pt>
                <c:pt idx="18">
                  <c:v>0.750413138630877</c:v>
                </c:pt>
                <c:pt idx="19">
                  <c:v>0.705387749934483</c:v>
                </c:pt>
                <c:pt idx="20">
                  <c:v>0.661863307591059</c:v>
                </c:pt>
                <c:pt idx="21">
                  <c:v>0.619989876216976</c:v>
                </c:pt>
                <c:pt idx="22">
                  <c:v>0.579872498041798</c:v>
                </c:pt>
                <c:pt idx="23">
                  <c:v>0.541578696739486</c:v>
                </c:pt>
                <c:pt idx="24">
                  <c:v>0.505144930717219</c:v>
                </c:pt>
              </c:numCache>
            </c:numRef>
          </c:val>
          <c:smooth val="0"/>
          <c:extLst>
            <c:ext xmlns:c15="http://schemas.microsoft.com/office/drawing/2012/chart" uri="{02D57815-91ED-43cb-92C2-25804820EDAC}">
              <c15:filteredSeriesTitle>
                <c15:tx>
                  <c:strRef>
                    <c:extLst>
                      <c:ext uri="{02D57815-91ED-43cb-92C2-25804820EDAC}">
                        <c15:formulaRef>
                          <c15:sqref>'LTV with DCF'!$A$67</c15:sqref>
                        </c15:formulaRef>
                      </c:ext>
                    </c:extLst>
                    <c:strCache>
                      <c:ptCount val="1"/>
                      <c:pt idx="0">
                        <c:v>% Dollars</c:v>
                      </c:pt>
                    </c:strCache>
                  </c:strRef>
                </c15:tx>
              </c15:filteredSeriesTitle>
            </c:ext>
            <c:ext xmlns:c15="http://schemas.microsoft.com/office/drawing/2012/chart" uri="{02D57815-91ED-43cb-92C2-25804820EDAC}">
              <c15:filteredCategoryTitle>
                <c15:cat>
                  <c:strRef>
                    <c:extLst>
                      <c:ext uri="{02D57815-91ED-43cb-92C2-25804820EDAC}">
                        <c15:formulaRef>
                          <c15:sqref>'LTV with DCF'!$B$66:$Z$66</c15:sqref>
                        </c15:formulaRef>
                      </c:ext>
                    </c:extLst>
                    <c:strCache>
                      <c:ptCount val="25"/>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pt idx="16">
                        <c:v>Year 16</c:v>
                      </c:pt>
                      <c:pt idx="17">
                        <c:v>Year 17</c:v>
                      </c:pt>
                      <c:pt idx="18">
                        <c:v>Year 18</c:v>
                      </c:pt>
                      <c:pt idx="19">
                        <c:v>Year 19</c:v>
                      </c:pt>
                      <c:pt idx="20">
                        <c:v>Year 20</c:v>
                      </c:pt>
                      <c:pt idx="21">
                        <c:v>Year 21</c:v>
                      </c:pt>
                      <c:pt idx="22">
                        <c:v>Year 22</c:v>
                      </c:pt>
                      <c:pt idx="23">
                        <c:v>Year 23</c:v>
                      </c:pt>
                      <c:pt idx="24">
                        <c:v>Year 24</c:v>
                      </c:pt>
                    </c:strCache>
                  </c:strRef>
                </c15:cat>
              </c15:filteredCategoryTitle>
            </c:ext>
          </c:extLst>
        </c:ser>
        <c:ser>
          <c:idx val="1"/>
          <c:order val="1"/>
          <c:spPr>
            <a:ln w="28575" cap="rnd">
              <a:solidFill>
                <a:schemeClr val="accent2"/>
              </a:solidFill>
              <a:round/>
            </a:ln>
            <a:effectLst/>
          </c:spPr>
          <c:marker>
            <c:symbol val="none"/>
          </c:marker>
          <c:val>
            <c:numRef>
              <c:f>'LTV with DCF'!$B$68:$Z$68</c:f>
              <c:numCache>
                <c:formatCode>0%</c:formatCode>
                <c:ptCount val="25"/>
                <c:pt idx="0">
                  <c:v>1.0</c:v>
                </c:pt>
                <c:pt idx="1">
                  <c:v>0.989982</c:v>
                </c:pt>
                <c:pt idx="2">
                  <c:v>0.94767084</c:v>
                </c:pt>
                <c:pt idx="3">
                  <c:v>0.8856995706</c:v>
                </c:pt>
                <c:pt idx="4">
                  <c:v>0.813066466248</c:v>
                </c:pt>
                <c:pt idx="5">
                  <c:v>0.7360601870511</c:v>
                </c:pt>
                <c:pt idx="6">
                  <c:v>0.658964594517469</c:v>
                </c:pt>
                <c:pt idx="7">
                  <c:v>0.584593554394074</c:v>
                </c:pt>
                <c:pt idx="8">
                  <c:v>0.514694887655488</c:v>
                </c:pt>
                <c:pt idx="9">
                  <c:v>0.450253886963938</c:v>
                </c:pt>
                <c:pt idx="10">
                  <c:v>0.391719981090815</c:v>
                </c:pt>
                <c:pt idx="11">
                  <c:v>0.33917479413008</c:v>
                </c:pt>
                <c:pt idx="12">
                  <c:v>0.292455686897046</c:v>
                </c:pt>
                <c:pt idx="13">
                  <c:v>0.251245630344469</c:v>
                </c:pt>
                <c:pt idx="14">
                  <c:v>0.215137744984888</c:v>
                </c:pt>
                <c:pt idx="15">
                  <c:v>0.183680888806512</c:v>
                </c:pt>
                <c:pt idx="16">
                  <c:v>0.156411165381965</c:v>
                </c:pt>
                <c:pt idx="17">
                  <c:v>0.13287305677283</c:v>
                </c:pt>
                <c:pt idx="18">
                  <c:v>0.112632986364878</c:v>
                </c:pt>
                <c:pt idx="19">
                  <c:v>0.0952874253624484</c:v>
                </c:pt>
                <c:pt idx="20">
                  <c:v>0.08046712673317</c:v>
                </c:pt>
                <c:pt idx="21">
                  <c:v>0.067838665527433</c:v>
                </c:pt>
                <c:pt idx="22">
                  <c:v>0.0571041563048086</c:v>
                </c:pt>
                <c:pt idx="23">
                  <c:v>0.0479997847612412</c:v>
                </c:pt>
                <c:pt idx="24">
                  <c:v>0.0402936143616258</c:v>
                </c:pt>
              </c:numCache>
            </c:numRef>
          </c:val>
          <c:smooth val="0"/>
          <c:extLst>
            <c:ext xmlns:c15="http://schemas.microsoft.com/office/drawing/2012/chart" uri="{02D57815-91ED-43cb-92C2-25804820EDAC}">
              <c15:filteredSeriesTitle>
                <c15:tx>
                  <c:strRef>
                    <c:extLst>
                      <c:ext uri="{02D57815-91ED-43cb-92C2-25804820EDAC}">
                        <c15:formulaRef>
                          <c15:sqref>'LTV with DCF'!$A$68</c15:sqref>
                        </c15:formulaRef>
                      </c:ext>
                    </c:extLst>
                    <c:strCache>
                      <c:ptCount val="1"/>
                      <c:pt idx="0">
                        <c:v>% Dollars - 10% discount</c:v>
                      </c:pt>
                    </c:strCache>
                  </c:strRef>
                </c15:tx>
              </c15:filteredSeriesTitle>
            </c:ext>
            <c:ext xmlns:c15="http://schemas.microsoft.com/office/drawing/2012/chart" uri="{02D57815-91ED-43cb-92C2-25804820EDAC}">
              <c15:filteredCategoryTitle>
                <c15:cat>
                  <c:strRef>
                    <c:extLst>
                      <c:ext uri="{02D57815-91ED-43cb-92C2-25804820EDAC}">
                        <c15:formulaRef>
                          <c15:sqref>'LTV with DCF'!$B$66:$Z$66</c15:sqref>
                        </c15:formulaRef>
                      </c:ext>
                    </c:extLst>
                    <c:strCache>
                      <c:ptCount val="25"/>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pt idx="16">
                        <c:v>Year 16</c:v>
                      </c:pt>
                      <c:pt idx="17">
                        <c:v>Year 17</c:v>
                      </c:pt>
                      <c:pt idx="18">
                        <c:v>Year 18</c:v>
                      </c:pt>
                      <c:pt idx="19">
                        <c:v>Year 19</c:v>
                      </c:pt>
                      <c:pt idx="20">
                        <c:v>Year 20</c:v>
                      </c:pt>
                      <c:pt idx="21">
                        <c:v>Year 21</c:v>
                      </c:pt>
                      <c:pt idx="22">
                        <c:v>Year 22</c:v>
                      </c:pt>
                      <c:pt idx="23">
                        <c:v>Year 23</c:v>
                      </c:pt>
                      <c:pt idx="24">
                        <c:v>Year 24</c:v>
                      </c:pt>
                    </c:strCache>
                  </c:strRef>
                </c15:cat>
              </c15:filteredCategoryTitle>
            </c:ext>
          </c:extLst>
        </c:ser>
        <c:ser>
          <c:idx val="2"/>
          <c:order val="2"/>
          <c:spPr>
            <a:ln w="28575" cap="rnd">
              <a:solidFill>
                <a:schemeClr val="accent3"/>
              </a:solidFill>
              <a:round/>
            </a:ln>
            <a:effectLst/>
          </c:spPr>
          <c:marker>
            <c:symbol val="none"/>
          </c:marker>
          <c:val>
            <c:numRef>
              <c:f>'LTV with DCF'!$B$69:$Z$69</c:f>
              <c:numCache>
                <c:formatCode>0%</c:formatCode>
                <c:ptCount val="25"/>
                <c:pt idx="0">
                  <c:v>1.0</c:v>
                </c:pt>
                <c:pt idx="1">
                  <c:v>0.934983</c:v>
                </c:pt>
                <c:pt idx="2">
                  <c:v>0.84529899</c:v>
                </c:pt>
                <c:pt idx="3">
                  <c:v>0.746132028525</c:v>
                </c:pt>
                <c:pt idx="4">
                  <c:v>0.6468919022205</c:v>
                </c:pt>
                <c:pt idx="5">
                  <c:v>0.553089494003822</c:v>
                </c:pt>
                <c:pt idx="6">
                  <c:v>0.467649612348855</c:v>
                </c:pt>
                <c:pt idx="7">
                  <c:v>0.391822107765362</c:v>
                </c:pt>
                <c:pt idx="8">
                  <c:v>0.325807580494145</c:v>
                </c:pt>
                <c:pt idx="9">
                  <c:v>0.269181505139058</c:v>
                </c:pt>
                <c:pt idx="10">
                  <c:v>0.221176961568073</c:v>
                </c:pt>
                <c:pt idx="11">
                  <c:v>0.180869004854146</c:v>
                </c:pt>
                <c:pt idx="12">
                  <c:v>0.147291290093168</c:v>
                </c:pt>
                <c:pt idx="13">
                  <c:v>0.119506610476779</c:v>
                </c:pt>
                <c:pt idx="14">
                  <c:v>0.0966465687846982</c:v>
                </c:pt>
                <c:pt idx="15">
                  <c:v>0.0779309941243151</c:v>
                </c:pt>
                <c:pt idx="16">
                  <c:v>0.0626744327931771</c:v>
                </c:pt>
                <c:pt idx="17">
                  <c:v>0.0502847161371586</c:v>
                </c:pt>
                <c:pt idx="18">
                  <c:v>0.0402569707584657</c:v>
                </c:pt>
                <c:pt idx="19">
                  <c:v>0.0321652922590838</c:v>
                </c:pt>
                <c:pt idx="20">
                  <c:v>0.0256535114442751</c:v>
                </c:pt>
                <c:pt idx="21">
                  <c:v>0.0204259393474186</c:v>
                </c:pt>
                <c:pt idx="22">
                  <c:v>0.0162386109665746</c:v>
                </c:pt>
                <c:pt idx="23">
                  <c:v>0.0128913044242661</c:v>
                </c:pt>
                <c:pt idx="24">
                  <c:v>0.0102204546662135</c:v>
                </c:pt>
              </c:numCache>
            </c:numRef>
          </c:val>
          <c:smooth val="0"/>
          <c:extLst>
            <c:ext xmlns:c15="http://schemas.microsoft.com/office/drawing/2012/chart" uri="{02D57815-91ED-43cb-92C2-25804820EDAC}">
              <c15:filteredSeriesTitle>
                <c15:tx>
                  <c:strRef>
                    <c:extLst>
                      <c:ext uri="{02D57815-91ED-43cb-92C2-25804820EDAC}">
                        <c15:formulaRef>
                          <c15:sqref>'LTV with DCF'!$A$69</c15:sqref>
                        </c15:formulaRef>
                      </c:ext>
                    </c:extLst>
                    <c:strCache>
                      <c:ptCount val="1"/>
                      <c:pt idx="0">
                        <c:v>% Dollars - 15% discount</c:v>
                      </c:pt>
                    </c:strCache>
                  </c:strRef>
                </c15:tx>
              </c15:filteredSeriesTitle>
            </c:ext>
            <c:ext xmlns:c15="http://schemas.microsoft.com/office/drawing/2012/chart" uri="{02D57815-91ED-43cb-92C2-25804820EDAC}">
              <c15:filteredCategoryTitle>
                <c15:cat>
                  <c:strRef>
                    <c:extLst>
                      <c:ext uri="{02D57815-91ED-43cb-92C2-25804820EDAC}">
                        <c15:formulaRef>
                          <c15:sqref>'LTV with DCF'!$B$66:$Z$66</c15:sqref>
                        </c15:formulaRef>
                      </c:ext>
                    </c:extLst>
                    <c:strCache>
                      <c:ptCount val="25"/>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pt idx="16">
                        <c:v>Year 16</c:v>
                      </c:pt>
                      <c:pt idx="17">
                        <c:v>Year 17</c:v>
                      </c:pt>
                      <c:pt idx="18">
                        <c:v>Year 18</c:v>
                      </c:pt>
                      <c:pt idx="19">
                        <c:v>Year 19</c:v>
                      </c:pt>
                      <c:pt idx="20">
                        <c:v>Year 20</c:v>
                      </c:pt>
                      <c:pt idx="21">
                        <c:v>Year 21</c:v>
                      </c:pt>
                      <c:pt idx="22">
                        <c:v>Year 22</c:v>
                      </c:pt>
                      <c:pt idx="23">
                        <c:v>Year 23</c:v>
                      </c:pt>
                      <c:pt idx="24">
                        <c:v>Year 24</c:v>
                      </c:pt>
                    </c:strCache>
                  </c:strRef>
                </c15:cat>
              </c15:filteredCategoryTitle>
            </c:ext>
          </c:extLst>
        </c:ser>
        <c:dLbls>
          <c:showLegendKey val="0"/>
          <c:showVal val="0"/>
          <c:showCatName val="0"/>
          <c:showSerName val="0"/>
          <c:showPercent val="0"/>
          <c:showBubbleSize val="0"/>
        </c:dLbls>
        <c:smooth val="0"/>
        <c:axId val="-1181605824"/>
        <c:axId val="-1181601664"/>
      </c:lineChart>
      <c:catAx>
        <c:axId val="-118160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81601664"/>
        <c:crosses val="autoZero"/>
        <c:auto val="1"/>
        <c:lblAlgn val="ctr"/>
        <c:lblOffset val="100"/>
        <c:noMultiLvlLbl val="0"/>
      </c:catAx>
      <c:valAx>
        <c:axId val="-1181601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81605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76200" dir="2700000" algn="t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390099</xdr:colOff>
      <xdr:row>12</xdr:row>
      <xdr:rowOff>30771</xdr:rowOff>
    </xdr:from>
    <xdr:ext cx="3693575" cy="250453"/>
    <mc:AlternateContent xmlns:mc="http://schemas.openxmlformats.org/markup-compatibility/2006" xmlns:a14="http://schemas.microsoft.com/office/drawing/2010/main">
      <mc:Choice Requires="a14">
        <xdr:sp macro="" textlink="">
          <xdr:nvSpPr>
            <xdr:cNvPr id="7" name="TextBox 6"/>
            <xdr:cNvSpPr txBox="1"/>
          </xdr:nvSpPr>
          <xdr:spPr>
            <a:xfrm>
              <a:off x="390099" y="1970407"/>
              <a:ext cx="3693575"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600" b="0" i="1">
                        <a:latin typeface="Cambria Math" charset="0"/>
                      </a:rPr>
                      <m:t>𝐾</m:t>
                    </m:r>
                    <m:r>
                      <a:rPr lang="en-US" sz="1600" b="0" i="1">
                        <a:latin typeface="Cambria Math" charset="0"/>
                      </a:rPr>
                      <m:t>=  </m:t>
                    </m:r>
                    <m:d>
                      <m:dPr>
                        <m:ctrlPr>
                          <a:rPr lang="en-US" sz="1600" b="0" i="1">
                            <a:latin typeface="Cambria Math" charset="0"/>
                          </a:rPr>
                        </m:ctrlPr>
                      </m:dPr>
                      <m:e>
                        <m:r>
                          <a:rPr lang="en-US" sz="1600" b="0" i="1">
                            <a:latin typeface="Cambria Math" charset="0"/>
                          </a:rPr>
                          <m:t>1−</m:t>
                        </m:r>
                        <m:r>
                          <a:rPr lang="en-US" sz="1600" b="0" i="1">
                            <a:latin typeface="Cambria Math" charset="0"/>
                          </a:rPr>
                          <m:t>𝐶h𝑢𝑟𝑛</m:t>
                        </m:r>
                      </m:e>
                    </m:d>
                    <m:r>
                      <a:rPr lang="en-US" sz="1600" b="0" i="1">
                        <a:latin typeface="Cambria Math" charset="0"/>
                      </a:rPr>
                      <m:t> </m:t>
                    </m:r>
                    <m:r>
                      <a:rPr lang="en-US" sz="1600" b="0" i="1">
                        <a:latin typeface="Cambria Math" charset="0"/>
                      </a:rPr>
                      <m:t>𝑥</m:t>
                    </m:r>
                    <m:r>
                      <a:rPr lang="en-US" sz="1600" b="0" i="1">
                        <a:latin typeface="Cambria Math" charset="0"/>
                      </a:rPr>
                      <m:t> (1−</m:t>
                    </m:r>
                    <m:r>
                      <a:rPr lang="en-US" sz="1600" b="0" i="1">
                        <a:latin typeface="Cambria Math" charset="0"/>
                      </a:rPr>
                      <m:t>𝐷𝑖𝑠𝑐𝑜𝑢𝑛𝑡</m:t>
                    </m:r>
                    <m:r>
                      <a:rPr lang="en-US" sz="1600" b="0" i="1">
                        <a:latin typeface="Cambria Math" charset="0"/>
                      </a:rPr>
                      <m:t> </m:t>
                    </m:r>
                    <m:r>
                      <a:rPr lang="en-US" sz="1600" b="0" i="1">
                        <a:latin typeface="Cambria Math" charset="0"/>
                      </a:rPr>
                      <m:t>𝑅𝑎𝑡𝑒</m:t>
                    </m:r>
                    <m:r>
                      <a:rPr lang="en-US" sz="1600" b="0" i="1">
                        <a:latin typeface="Cambria Math" charset="0"/>
                      </a:rPr>
                      <m:t>)</m:t>
                    </m:r>
                  </m:oMath>
                </m:oMathPara>
              </a14:m>
              <a:endParaRPr lang="en-US" sz="1600"/>
            </a:p>
          </xdr:txBody>
        </xdr:sp>
      </mc:Choice>
      <mc:Fallback xmlns="">
        <xdr:sp macro="" textlink="">
          <xdr:nvSpPr>
            <xdr:cNvPr id="7" name="TextBox 6"/>
            <xdr:cNvSpPr txBox="1"/>
          </xdr:nvSpPr>
          <xdr:spPr>
            <a:xfrm>
              <a:off x="212299" y="22895389"/>
              <a:ext cx="3693575"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600" b="0" i="0">
                  <a:latin typeface="Cambria Math" charset="0"/>
                </a:rPr>
                <a:t>𝐾=  (1−𝐶ℎ𝑢𝑟𝑛)  𝑥 (1−𝐷𝑖𝑠𝑐𝑜𝑢𝑛𝑡 𝑅𝑎𝑡𝑒)</a:t>
              </a:r>
              <a:endParaRPr lang="en-US" sz="1600"/>
            </a:p>
          </xdr:txBody>
        </xdr:sp>
      </mc:Fallback>
    </mc:AlternateContent>
    <xdr:clientData/>
  </xdr:oneCellAnchor>
  <xdr:twoCellAnchor>
    <xdr:from>
      <xdr:col>0</xdr:col>
      <xdr:colOff>0</xdr:colOff>
      <xdr:row>26</xdr:row>
      <xdr:rowOff>202755</xdr:rowOff>
    </xdr:from>
    <xdr:to>
      <xdr:col>7</xdr:col>
      <xdr:colOff>118918</xdr:colOff>
      <xdr:row>45</xdr:row>
      <xdr:rowOff>226291</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146539</xdr:colOff>
      <xdr:row>108</xdr:row>
      <xdr:rowOff>185526</xdr:rowOff>
    </xdr:from>
    <xdr:ext cx="3950762" cy="379656"/>
    <mc:AlternateContent xmlns:mc="http://schemas.openxmlformats.org/markup-compatibility/2006" xmlns:a14="http://schemas.microsoft.com/office/drawing/2010/main">
      <mc:Choice Requires="a14">
        <xdr:sp macro="" textlink="">
          <xdr:nvSpPr>
            <xdr:cNvPr id="5" name="TextBox 4"/>
            <xdr:cNvSpPr txBox="1"/>
          </xdr:nvSpPr>
          <xdr:spPr>
            <a:xfrm>
              <a:off x="146539" y="22214253"/>
              <a:ext cx="3950762" cy="379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charset="0"/>
                      </a:rPr>
                      <m:t>𝐿𝑇𝑉</m:t>
                    </m:r>
                    <m:r>
                      <a:rPr lang="en-US" sz="1200" b="0" i="1">
                        <a:latin typeface="Cambria Math" charset="0"/>
                      </a:rPr>
                      <m:t>=</m:t>
                    </m:r>
                    <m:r>
                      <a:rPr lang="en-US" sz="1200" b="0" i="1">
                        <a:latin typeface="Cambria Math" charset="0"/>
                      </a:rPr>
                      <m:t>𝐴𝑅𝑃𝐴</m:t>
                    </m:r>
                    <m:r>
                      <a:rPr lang="en-US" sz="1200" b="0" i="1">
                        <a:latin typeface="Cambria Math" charset="0"/>
                      </a:rPr>
                      <m:t> </m:t>
                    </m:r>
                    <m:r>
                      <a:rPr lang="en-US" sz="1200" b="0" i="1">
                        <a:latin typeface="Cambria Math" charset="0"/>
                      </a:rPr>
                      <m:t>𝑥</m:t>
                    </m:r>
                    <m:r>
                      <a:rPr lang="en-US" sz="1200" b="0" i="1">
                        <a:latin typeface="Cambria Math" charset="0"/>
                      </a:rPr>
                      <m:t> </m:t>
                    </m:r>
                    <m:r>
                      <a:rPr lang="en-US" sz="1200" b="0" i="1">
                        <a:latin typeface="Cambria Math" charset="0"/>
                      </a:rPr>
                      <m:t>𝐺𝑟𝑜𝑠𝑠</m:t>
                    </m:r>
                    <m:r>
                      <a:rPr lang="en-US" sz="1200" b="0" i="1">
                        <a:latin typeface="Cambria Math" charset="0"/>
                      </a:rPr>
                      <m:t> </m:t>
                    </m:r>
                    <m:r>
                      <a:rPr lang="en-US" sz="1200" b="0" i="1">
                        <a:latin typeface="Cambria Math" charset="0"/>
                      </a:rPr>
                      <m:t>𝑀𝑎𝑟𝑔𝑖𝑛</m:t>
                    </m:r>
                    <m:r>
                      <a:rPr lang="en-US" sz="1200" b="0" i="1">
                        <a:latin typeface="Cambria Math" charset="0"/>
                      </a:rPr>
                      <m:t>%  </m:t>
                    </m:r>
                    <m:r>
                      <a:rPr lang="en-US" sz="1200" b="0" i="1">
                        <a:latin typeface="Cambria Math" charset="0"/>
                      </a:rPr>
                      <m:t>𝑥</m:t>
                    </m:r>
                    <m:r>
                      <a:rPr lang="en-US" sz="1200" b="0" i="1">
                        <a:latin typeface="Cambria Math" charset="0"/>
                      </a:rPr>
                      <m:t>  </m:t>
                    </m:r>
                    <m:d>
                      <m:dPr>
                        <m:ctrlPr>
                          <a:rPr lang="is-IS" sz="1200" b="0" i="1">
                            <a:latin typeface="Cambria Math" charset="0"/>
                          </a:rPr>
                        </m:ctrlPr>
                      </m:dPr>
                      <m:e>
                        <m:r>
                          <a:rPr lang="en-US" sz="1200" b="0" i="1">
                            <a:latin typeface="Cambria Math" charset="0"/>
                          </a:rPr>
                          <m:t> </m:t>
                        </m:r>
                        <m:f>
                          <m:fPr>
                            <m:ctrlPr>
                              <a:rPr lang="bg-BG" sz="1200" b="0" i="1">
                                <a:latin typeface="Cambria Math" charset="0"/>
                              </a:rPr>
                            </m:ctrlPr>
                          </m:fPr>
                          <m:num>
                            <m:r>
                              <a:rPr lang="en-US" sz="1200" b="0" i="1">
                                <a:latin typeface="Cambria Math" charset="0"/>
                              </a:rPr>
                              <m:t>1</m:t>
                            </m:r>
                          </m:num>
                          <m:den>
                            <m:r>
                              <a:rPr lang="en-US" sz="1200" b="0" i="1">
                                <a:latin typeface="Cambria Math" charset="0"/>
                              </a:rPr>
                              <m:t>(1−</m:t>
                            </m:r>
                            <m:r>
                              <a:rPr lang="en-US" sz="1200" b="0" i="1">
                                <a:latin typeface="Cambria Math" charset="0"/>
                              </a:rPr>
                              <m:t>𝐾</m:t>
                            </m:r>
                            <m:r>
                              <a:rPr lang="en-US" sz="1200" b="0" i="1">
                                <a:latin typeface="Cambria Math" charset="0"/>
                              </a:rPr>
                              <m:t>)</m:t>
                            </m:r>
                          </m:den>
                        </m:f>
                        <m:r>
                          <a:rPr lang="en-US" sz="1200" b="0" i="1">
                            <a:latin typeface="Cambria Math" charset="0"/>
                          </a:rPr>
                          <m:t> + </m:t>
                        </m:r>
                        <m:f>
                          <m:fPr>
                            <m:ctrlPr>
                              <a:rPr lang="bg-BG" sz="1200" b="0" i="1">
                                <a:latin typeface="Cambria Math" charset="0"/>
                              </a:rPr>
                            </m:ctrlPr>
                          </m:fPr>
                          <m:num>
                            <m:r>
                              <a:rPr lang="en-US" sz="1200" b="0" i="1">
                                <a:latin typeface="Cambria Math" charset="0"/>
                              </a:rPr>
                              <m:t>𝐺</m:t>
                            </m:r>
                            <m:r>
                              <a:rPr lang="en-US" sz="1200" b="0" i="1">
                                <a:latin typeface="Cambria Math" charset="0"/>
                              </a:rPr>
                              <m:t> </m:t>
                            </m:r>
                            <m:r>
                              <a:rPr lang="en-US" sz="1200" b="0" i="1">
                                <a:latin typeface="Cambria Math" charset="0"/>
                              </a:rPr>
                              <m:t>𝑥</m:t>
                            </m:r>
                            <m:r>
                              <a:rPr lang="en-US" sz="1200" b="0" i="1">
                                <a:latin typeface="Cambria Math" charset="0"/>
                              </a:rPr>
                              <m:t> </m:t>
                            </m:r>
                            <m:r>
                              <a:rPr lang="en-US" sz="1200" b="0" i="1">
                                <a:latin typeface="Cambria Math" charset="0"/>
                              </a:rPr>
                              <m:t>𝐾</m:t>
                            </m:r>
                          </m:num>
                          <m:den>
                            <m:sSup>
                              <m:sSupPr>
                                <m:ctrlPr>
                                  <a:rPr lang="en-US" sz="1200" b="0" i="1">
                                    <a:latin typeface="Cambria Math" charset="0"/>
                                  </a:rPr>
                                </m:ctrlPr>
                              </m:sSupPr>
                              <m:e>
                                <m:r>
                                  <a:rPr lang="en-US" sz="1200" b="0" i="1">
                                    <a:latin typeface="Cambria Math" charset="0"/>
                                  </a:rPr>
                                  <m:t>(1−</m:t>
                                </m:r>
                                <m:r>
                                  <a:rPr lang="en-US" sz="1200" b="0" i="1">
                                    <a:latin typeface="Cambria Math" charset="0"/>
                                  </a:rPr>
                                  <m:t>𝐾</m:t>
                                </m:r>
                                <m:r>
                                  <a:rPr lang="en-US" sz="1200" b="0" i="1">
                                    <a:latin typeface="Cambria Math" charset="0"/>
                                  </a:rPr>
                                  <m:t>)</m:t>
                                </m:r>
                              </m:e>
                              <m:sup>
                                <m:r>
                                  <a:rPr lang="en-US" sz="1200" b="0" i="1">
                                    <a:latin typeface="Cambria Math" charset="0"/>
                                  </a:rPr>
                                  <m:t>2</m:t>
                                </m:r>
                              </m:sup>
                            </m:sSup>
                          </m:den>
                        </m:f>
                      </m:e>
                    </m:d>
                    <m:r>
                      <a:rPr lang="en-US" sz="1200" b="0" i="1">
                        <a:latin typeface="Cambria Math" charset="0"/>
                      </a:rPr>
                      <m:t> </m:t>
                    </m:r>
                  </m:oMath>
                </m:oMathPara>
              </a14:m>
              <a:endParaRPr lang="en-US" sz="1200"/>
            </a:p>
          </xdr:txBody>
        </xdr:sp>
      </mc:Choice>
      <mc:Fallback xmlns="">
        <xdr:sp macro="" textlink="">
          <xdr:nvSpPr>
            <xdr:cNvPr id="5" name="TextBox 4"/>
            <xdr:cNvSpPr txBox="1"/>
          </xdr:nvSpPr>
          <xdr:spPr>
            <a:xfrm>
              <a:off x="146539" y="22214253"/>
              <a:ext cx="3950762" cy="379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200" b="0" i="0">
                  <a:latin typeface="Cambria Math" charset="0"/>
                </a:rPr>
                <a:t>𝐿𝑇𝑉=𝐴𝑅𝑃𝐴 𝑥 𝐺𝑟𝑜𝑠𝑠 𝑀𝑎𝑟𝑔𝑖𝑛%  𝑥  </a:t>
              </a:r>
              <a:r>
                <a:rPr lang="is-IS" sz="1200" b="0" i="0">
                  <a:latin typeface="Cambria Math" charset="0"/>
                </a:rPr>
                <a:t>(</a:t>
              </a:r>
              <a:r>
                <a:rPr lang="en-US" sz="1200" b="0" i="0">
                  <a:latin typeface="Cambria Math" charset="0"/>
                </a:rPr>
                <a:t> 1</a:t>
              </a:r>
              <a:r>
                <a:rPr lang="bg-BG" sz="1200" b="0" i="0">
                  <a:latin typeface="Cambria Math" charset="0"/>
                </a:rPr>
                <a:t>/(</a:t>
              </a:r>
              <a:r>
                <a:rPr lang="en-US" sz="1200" b="0" i="0">
                  <a:latin typeface="Cambria Math" charset="0"/>
                </a:rPr>
                <a:t>(1−𝐾)</a:t>
              </a:r>
              <a:r>
                <a:rPr lang="bg-BG" sz="1200" b="0" i="0">
                  <a:latin typeface="Cambria Math" charset="0"/>
                </a:rPr>
                <a:t>)</a:t>
              </a:r>
              <a:r>
                <a:rPr lang="en-US" sz="1200" b="0" i="0">
                  <a:latin typeface="Cambria Math" charset="0"/>
                </a:rPr>
                <a:t>  + </a:t>
              </a:r>
              <a:r>
                <a:rPr lang="bg-BG" sz="1200" b="0" i="0">
                  <a:latin typeface="Cambria Math" charset="0"/>
                </a:rPr>
                <a:t>(</a:t>
              </a:r>
              <a:r>
                <a:rPr lang="en-US" sz="1200" b="0" i="0">
                  <a:latin typeface="Cambria Math" charset="0"/>
                </a:rPr>
                <a:t>𝐺 𝑥 𝐾</a:t>
              </a:r>
              <a:r>
                <a:rPr lang="bg-BG" sz="1200" b="0" i="0">
                  <a:latin typeface="Cambria Math" charset="0"/>
                </a:rPr>
                <a:t>)/</a:t>
              </a:r>
              <a:r>
                <a:rPr lang="en-US" sz="1200" b="0" i="0">
                  <a:latin typeface="Cambria Math" charset="0"/>
                </a:rPr>
                <a:t>〖(1−𝐾)〗^2 </a:t>
              </a:r>
              <a:r>
                <a:rPr lang="is-IS" sz="1200" b="0" i="0">
                  <a:latin typeface="Cambria Math" charset="0"/>
                </a:rPr>
                <a:t>)</a:t>
              </a:r>
              <a:r>
                <a:rPr lang="en-US" sz="1200" b="0" i="0">
                  <a:latin typeface="Cambria Math" charset="0"/>
                </a:rPr>
                <a:t>  </a:t>
              </a:r>
              <a:endParaRPr lang="en-US" sz="1200"/>
            </a:p>
          </xdr:txBody>
        </xdr:sp>
      </mc:Fallback>
    </mc:AlternateContent>
    <xdr:clientData/>
  </xdr:oneCellAnchor>
  <xdr:oneCellAnchor>
    <xdr:from>
      <xdr:col>0</xdr:col>
      <xdr:colOff>0</xdr:colOff>
      <xdr:row>9</xdr:row>
      <xdr:rowOff>0</xdr:rowOff>
    </xdr:from>
    <xdr:ext cx="6096000" cy="506292"/>
    <mc:AlternateContent xmlns:mc="http://schemas.openxmlformats.org/markup-compatibility/2006" xmlns:a14="http://schemas.microsoft.com/office/drawing/2010/main">
      <mc:Choice Requires="a14">
        <xdr:sp macro="" textlink="">
          <xdr:nvSpPr>
            <xdr:cNvPr id="6" name="TextBox 5"/>
            <xdr:cNvSpPr txBox="1"/>
          </xdr:nvSpPr>
          <xdr:spPr>
            <a:xfrm>
              <a:off x="0" y="1316182"/>
              <a:ext cx="6096000" cy="506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600" b="0" i="1">
                        <a:latin typeface="Cambria Math" charset="0"/>
                      </a:rPr>
                      <m:t>𝐿𝑇𝑉</m:t>
                    </m:r>
                    <m:r>
                      <a:rPr lang="en-US" sz="1600" b="0" i="1">
                        <a:latin typeface="Cambria Math" charset="0"/>
                      </a:rPr>
                      <m:t>=</m:t>
                    </m:r>
                    <m:r>
                      <a:rPr lang="en-US" sz="1600" b="0" i="1">
                        <a:latin typeface="Cambria Math" charset="0"/>
                      </a:rPr>
                      <m:t>𝐴𝑅𝑃𝐴</m:t>
                    </m:r>
                    <m:r>
                      <a:rPr lang="en-US" sz="1600" b="0" i="1">
                        <a:latin typeface="Cambria Math" charset="0"/>
                      </a:rPr>
                      <m:t> </m:t>
                    </m:r>
                    <m:r>
                      <a:rPr lang="en-US" sz="1600" b="0" i="1">
                        <a:latin typeface="Cambria Math" charset="0"/>
                      </a:rPr>
                      <m:t>𝑥</m:t>
                    </m:r>
                    <m:r>
                      <a:rPr lang="en-US" sz="1600" b="0" i="1">
                        <a:latin typeface="Cambria Math" charset="0"/>
                      </a:rPr>
                      <m:t> </m:t>
                    </m:r>
                    <m:r>
                      <a:rPr lang="en-US" sz="1600" b="0" i="1">
                        <a:latin typeface="Cambria Math" charset="0"/>
                      </a:rPr>
                      <m:t>𝐺𝑟𝑜𝑠𝑠</m:t>
                    </m:r>
                    <m:r>
                      <a:rPr lang="en-US" sz="1600" b="0" i="1">
                        <a:latin typeface="Cambria Math" charset="0"/>
                      </a:rPr>
                      <m:t> </m:t>
                    </m:r>
                    <m:r>
                      <a:rPr lang="en-US" sz="1600" b="0" i="1">
                        <a:latin typeface="Cambria Math" charset="0"/>
                      </a:rPr>
                      <m:t>𝑀𝑎𝑟𝑔𝑖𝑛</m:t>
                    </m:r>
                    <m:r>
                      <a:rPr lang="en-US" sz="1600" b="0" i="1">
                        <a:latin typeface="Cambria Math" charset="0"/>
                      </a:rPr>
                      <m:t>%  </m:t>
                    </m:r>
                    <m:r>
                      <a:rPr lang="en-US" sz="1600" b="0" i="1">
                        <a:latin typeface="Cambria Math" charset="0"/>
                      </a:rPr>
                      <m:t>𝑥</m:t>
                    </m:r>
                    <m:r>
                      <a:rPr lang="en-US" sz="1600" b="0" i="1">
                        <a:latin typeface="Cambria Math" charset="0"/>
                      </a:rPr>
                      <m:t>  </m:t>
                    </m:r>
                    <m:d>
                      <m:dPr>
                        <m:ctrlPr>
                          <a:rPr lang="is-IS" sz="1600" b="0" i="1">
                            <a:latin typeface="Cambria Math" charset="0"/>
                          </a:rPr>
                        </m:ctrlPr>
                      </m:dPr>
                      <m:e>
                        <m:r>
                          <a:rPr lang="en-US" sz="1600" b="0" i="1">
                            <a:latin typeface="Cambria Math" charset="0"/>
                          </a:rPr>
                          <m:t> </m:t>
                        </m:r>
                        <m:f>
                          <m:fPr>
                            <m:ctrlPr>
                              <a:rPr lang="bg-BG" sz="1600" b="0" i="1">
                                <a:latin typeface="Cambria Math" charset="0"/>
                              </a:rPr>
                            </m:ctrlPr>
                          </m:fPr>
                          <m:num>
                            <m:r>
                              <a:rPr lang="en-US" sz="1600" b="0" i="1">
                                <a:latin typeface="Cambria Math" charset="0"/>
                              </a:rPr>
                              <m:t>1</m:t>
                            </m:r>
                          </m:num>
                          <m:den>
                            <m:r>
                              <a:rPr lang="en-US" sz="1600" b="0" i="1">
                                <a:latin typeface="Cambria Math" charset="0"/>
                              </a:rPr>
                              <m:t>(1−</m:t>
                            </m:r>
                            <m:r>
                              <a:rPr lang="en-US" sz="1600" b="0" i="1">
                                <a:latin typeface="Cambria Math" charset="0"/>
                              </a:rPr>
                              <m:t>𝐾</m:t>
                            </m:r>
                            <m:r>
                              <a:rPr lang="en-US" sz="1600" b="0" i="1">
                                <a:latin typeface="Cambria Math" charset="0"/>
                              </a:rPr>
                              <m:t>)</m:t>
                            </m:r>
                          </m:den>
                        </m:f>
                        <m:r>
                          <a:rPr lang="en-US" sz="1600" b="0" i="1">
                            <a:latin typeface="Cambria Math" charset="0"/>
                          </a:rPr>
                          <m:t> + </m:t>
                        </m:r>
                        <m:f>
                          <m:fPr>
                            <m:ctrlPr>
                              <a:rPr lang="bg-BG" sz="1600" b="0" i="1">
                                <a:latin typeface="Cambria Math" charset="0"/>
                              </a:rPr>
                            </m:ctrlPr>
                          </m:fPr>
                          <m:num>
                            <m:r>
                              <a:rPr lang="en-US" sz="1600" b="0" i="1">
                                <a:latin typeface="Cambria Math" charset="0"/>
                              </a:rPr>
                              <m:t>𝐺</m:t>
                            </m:r>
                            <m:r>
                              <a:rPr lang="en-US" sz="1600" b="0" i="1">
                                <a:latin typeface="Cambria Math" charset="0"/>
                              </a:rPr>
                              <m:t> </m:t>
                            </m:r>
                            <m:r>
                              <a:rPr lang="en-US" sz="1600" b="0" i="1">
                                <a:latin typeface="Cambria Math" charset="0"/>
                              </a:rPr>
                              <m:t>𝑥</m:t>
                            </m:r>
                            <m:r>
                              <a:rPr lang="en-US" sz="1600" b="0" i="1">
                                <a:latin typeface="Cambria Math" charset="0"/>
                              </a:rPr>
                              <m:t> </m:t>
                            </m:r>
                            <m:r>
                              <a:rPr lang="en-US" sz="1600" b="0" i="1">
                                <a:latin typeface="Cambria Math" charset="0"/>
                              </a:rPr>
                              <m:t>𝐾</m:t>
                            </m:r>
                          </m:num>
                          <m:den>
                            <m:sSup>
                              <m:sSupPr>
                                <m:ctrlPr>
                                  <a:rPr lang="en-US" sz="1600" b="0" i="1">
                                    <a:latin typeface="Cambria Math" charset="0"/>
                                  </a:rPr>
                                </m:ctrlPr>
                              </m:sSupPr>
                              <m:e>
                                <m:r>
                                  <a:rPr lang="en-US" sz="1600" b="0" i="1">
                                    <a:latin typeface="Cambria Math" charset="0"/>
                                  </a:rPr>
                                  <m:t>(1−</m:t>
                                </m:r>
                                <m:r>
                                  <a:rPr lang="en-US" sz="1600" b="0" i="1">
                                    <a:latin typeface="Cambria Math" charset="0"/>
                                  </a:rPr>
                                  <m:t>𝐾</m:t>
                                </m:r>
                                <m:r>
                                  <a:rPr lang="en-US" sz="1600" b="0" i="1">
                                    <a:latin typeface="Cambria Math" charset="0"/>
                                  </a:rPr>
                                  <m:t>)</m:t>
                                </m:r>
                              </m:e>
                              <m:sup>
                                <m:r>
                                  <a:rPr lang="en-US" sz="1600" b="0" i="1">
                                    <a:latin typeface="Cambria Math" charset="0"/>
                                  </a:rPr>
                                  <m:t>2</m:t>
                                </m:r>
                              </m:sup>
                            </m:sSup>
                          </m:den>
                        </m:f>
                      </m:e>
                    </m:d>
                    <m:r>
                      <a:rPr lang="en-US" sz="1600" b="0" i="1">
                        <a:latin typeface="Cambria Math" charset="0"/>
                      </a:rPr>
                      <m:t> </m:t>
                    </m:r>
                  </m:oMath>
                </m:oMathPara>
              </a14:m>
              <a:endParaRPr lang="en-US" sz="1600"/>
            </a:p>
          </xdr:txBody>
        </xdr:sp>
      </mc:Choice>
      <mc:Fallback xmlns="">
        <xdr:sp macro="" textlink="">
          <xdr:nvSpPr>
            <xdr:cNvPr id="6" name="TextBox 5"/>
            <xdr:cNvSpPr txBox="1"/>
          </xdr:nvSpPr>
          <xdr:spPr>
            <a:xfrm>
              <a:off x="0" y="1316182"/>
              <a:ext cx="6096000" cy="506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600" b="0" i="0">
                  <a:latin typeface="Cambria Math" charset="0"/>
                </a:rPr>
                <a:t>𝐿𝑇𝑉=𝐴𝑅𝑃𝐴 𝑥 𝐺𝑟𝑜𝑠𝑠 𝑀𝑎𝑟𝑔𝑖𝑛%  𝑥  </a:t>
              </a:r>
              <a:r>
                <a:rPr lang="is-IS" sz="1600" b="0" i="0">
                  <a:latin typeface="Cambria Math" charset="0"/>
                </a:rPr>
                <a:t>(</a:t>
              </a:r>
              <a:r>
                <a:rPr lang="en-US" sz="1600" b="0" i="0">
                  <a:latin typeface="Cambria Math" charset="0"/>
                </a:rPr>
                <a:t> 1</a:t>
              </a:r>
              <a:r>
                <a:rPr lang="bg-BG" sz="1600" b="0" i="0">
                  <a:latin typeface="Cambria Math" charset="0"/>
                </a:rPr>
                <a:t>/(</a:t>
              </a:r>
              <a:r>
                <a:rPr lang="en-US" sz="1600" b="0" i="0">
                  <a:latin typeface="Cambria Math" charset="0"/>
                </a:rPr>
                <a:t>(1−𝐾)</a:t>
              </a:r>
              <a:r>
                <a:rPr lang="bg-BG" sz="1600" b="0" i="0">
                  <a:latin typeface="Cambria Math" charset="0"/>
                </a:rPr>
                <a:t>)</a:t>
              </a:r>
              <a:r>
                <a:rPr lang="en-US" sz="1600" b="0" i="0">
                  <a:latin typeface="Cambria Math" charset="0"/>
                </a:rPr>
                <a:t>  + </a:t>
              </a:r>
              <a:r>
                <a:rPr lang="bg-BG" sz="1600" b="0" i="0">
                  <a:latin typeface="Cambria Math" charset="0"/>
                </a:rPr>
                <a:t>(</a:t>
              </a:r>
              <a:r>
                <a:rPr lang="en-US" sz="1600" b="0" i="0">
                  <a:latin typeface="Cambria Math" charset="0"/>
                </a:rPr>
                <a:t>𝐺 𝑥 𝐾</a:t>
              </a:r>
              <a:r>
                <a:rPr lang="bg-BG" sz="1600" b="0" i="0">
                  <a:latin typeface="Cambria Math" charset="0"/>
                </a:rPr>
                <a:t>)/</a:t>
              </a:r>
              <a:r>
                <a:rPr lang="en-US" sz="1600" b="0" i="0">
                  <a:latin typeface="Cambria Math" charset="0"/>
                </a:rPr>
                <a:t>〖(1−𝐾)〗^2 </a:t>
              </a:r>
              <a:r>
                <a:rPr lang="is-IS" sz="1600" b="0" i="0">
                  <a:latin typeface="Cambria Math" charset="0"/>
                </a:rPr>
                <a:t>)</a:t>
              </a:r>
              <a:r>
                <a:rPr lang="en-US" sz="1600" b="0" i="0">
                  <a:latin typeface="Cambria Math" charset="0"/>
                </a:rPr>
                <a:t>  </a:t>
              </a:r>
              <a:endParaRPr lang="en-US" sz="16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25400</xdr:colOff>
      <xdr:row>1</xdr:row>
      <xdr:rowOff>114300</xdr:rowOff>
    </xdr:from>
    <xdr:to>
      <xdr:col>11</xdr:col>
      <xdr:colOff>0</xdr:colOff>
      <xdr:row>45</xdr:row>
      <xdr:rowOff>12700</xdr:rowOff>
    </xdr:to>
    <xdr:sp macro="" textlink="">
      <xdr:nvSpPr>
        <xdr:cNvPr id="3" name="TextBox 2"/>
        <xdr:cNvSpPr txBox="1"/>
      </xdr:nvSpPr>
      <xdr:spPr>
        <a:xfrm>
          <a:off x="25400" y="419100"/>
          <a:ext cx="11264900" cy="883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This model accompanies this blog post on For</a:t>
          </a:r>
          <a:r>
            <a:rPr lang="en-US" sz="1400" baseline="0"/>
            <a:t>Entrepreneurs: </a:t>
          </a:r>
          <a:r>
            <a:rPr lang="en-US" sz="1400" b="0" i="0" u="none" strike="noStrike">
              <a:solidFill>
                <a:srgbClr val="000000"/>
              </a:solidFill>
              <a:effectLst/>
              <a:latin typeface="Calibri" charset="0"/>
            </a:rPr>
            <a:t>http://www.forentrepreneurs.com/ltv/ ‎</a:t>
          </a:r>
          <a:r>
            <a:rPr lang="en-US" sz="1400"/>
            <a:t> </a:t>
          </a:r>
        </a:p>
        <a:p>
          <a:endParaRPr lang="en-US" sz="1400"/>
        </a:p>
        <a:p>
          <a:r>
            <a:rPr lang="en-US" sz="1400"/>
            <a:t>The purpose of the model on this tab is to take into consideration the fact that in the real world Expansion revenue and Churn rates may vary over time, and you may have collected enough cohort data to be able to understand how this works over time. </a:t>
          </a:r>
        </a:p>
        <a:p>
          <a:endParaRPr lang="en-US" sz="1400"/>
        </a:p>
        <a:p>
          <a:r>
            <a:rPr lang="en-US" sz="1400"/>
            <a:t>For example,</a:t>
          </a:r>
          <a:r>
            <a:rPr lang="en-US" sz="1400" baseline="0"/>
            <a:t> you might know that most of your churn happens in the first three months, and then it tapers off to a much slower rate of churn. Or you may know that your customers typically start to expand after around the 6th month, and by around the 24th month, their expansion rate drops off to a much slower pace.</a:t>
          </a:r>
          <a:endParaRPr lang="en-US" sz="1400"/>
        </a:p>
        <a:p>
          <a:endParaRPr lang="en-US" sz="1400"/>
        </a:p>
        <a:p>
          <a:r>
            <a:rPr lang="en-US" sz="1400"/>
            <a:t>The model allows you to</a:t>
          </a:r>
          <a:r>
            <a:rPr lang="en-US" sz="1400" baseline="0"/>
            <a:t> input Customer Count and Revenue as a percentage of the starting values for as many time periods as you know, based on observing your cohorts and how they have churned and expanded over time. Then it will give you a formula to calculate the residual value for the remaining time periods, using your best guesses at the churn rate, and expansion rate for those remaining periods. Because of discounted cash flows, you will find that the further out in time you go, the less accuracy matters, as the values in those far off months/years are more highly discounted.</a:t>
          </a:r>
        </a:p>
        <a:p>
          <a:endParaRPr lang="en-US" sz="1400" baseline="0"/>
        </a:p>
        <a:p>
          <a:r>
            <a:rPr lang="en-US" sz="1800" b="1" baseline="0"/>
            <a:t>Using the model:</a:t>
          </a:r>
        </a:p>
        <a:p>
          <a:r>
            <a:rPr lang="en-US" sz="1400" baseline="0"/>
            <a:t>Make a decision on what time period to use. For most companies, a time period of a year will be accurate enough. However if you want to get more detailed, the model will work fine with any time period. </a:t>
          </a:r>
        </a:p>
        <a:p>
          <a:endParaRPr lang="en-US" sz="1400" baseline="0"/>
        </a:p>
        <a:p>
          <a:r>
            <a:rPr lang="en-US" sz="1400" baseline="0"/>
            <a:t>Enter the data for ARPA - the Average Revenue per Customer for the time period that you have selected.</a:t>
          </a:r>
        </a:p>
        <a:p>
          <a:r>
            <a:rPr lang="en-US" sz="1400" baseline="0"/>
            <a:t>Enter the Gross Margin % which should take into consideration the Cost to Serve (both hosting costs and support costs), and CORE (the cost to retain and expand).  For more on CORE, please refer to the blog post link at the top of this sheet.</a:t>
          </a:r>
        </a:p>
        <a:p>
          <a:endParaRPr lang="en-US" sz="1400" baseline="0"/>
        </a:p>
        <a:p>
          <a:r>
            <a:rPr lang="en-US" sz="1400" baseline="0"/>
            <a:t>Use the simple Discount Rate calculator to enter your desired Annual Discount Rate, and have that converted to the right discount rate for your time period (i.e. months, quarters, etc.).   </a:t>
          </a:r>
        </a:p>
        <a:p>
          <a:endParaRPr lang="en-US" sz="1400" baseline="0"/>
        </a:p>
        <a:p>
          <a:r>
            <a:rPr lang="en-US" sz="1400" baseline="0"/>
            <a:t>From your own Cohort Analysis, enter the data on Customer Count, and Revenue for an average cohort below.  Fill in the data for as many time periods as you have meaningful data. (Also if you find that your churn and growth rates are now becoming more predictable and formulaic, you can stop entering data and use the Residual Value formula to pick up the remaining time periods.)</a:t>
          </a:r>
        </a:p>
        <a:p>
          <a:endParaRPr lang="en-US" sz="1400"/>
        </a:p>
        <a:p>
          <a:r>
            <a:rPr lang="en-US" sz="1400"/>
            <a:t>To use the Residual</a:t>
          </a:r>
          <a:r>
            <a:rPr lang="en-US" sz="1400" baseline="0"/>
            <a:t> Value Calculator, simply enter the last value you have for "Discounted Revenue as a % of starting value". </a:t>
          </a:r>
          <a:endParaRPr lang="en-US" sz="1400"/>
        </a:p>
        <a:p>
          <a:r>
            <a:rPr lang="en-US" sz="1400" baseline="0"/>
            <a:t>And enter the values for churn, growth rate and gross margin to use in the residual model.  </a:t>
          </a:r>
        </a:p>
        <a:p>
          <a:pPr marL="0" marR="0" indent="0" defTabSz="914400" eaLnBrk="1" fontAlgn="auto" latinLnBrk="0" hangingPunct="1">
            <a:lnSpc>
              <a:spcPct val="100000"/>
            </a:lnSpc>
            <a:spcBef>
              <a:spcPts val="0"/>
            </a:spcBef>
            <a:spcAft>
              <a:spcPts val="0"/>
            </a:spcAft>
            <a:buClrTx/>
            <a:buSzTx/>
            <a:buFontTx/>
            <a:buNone/>
            <a:tabLst/>
            <a:defRPr/>
          </a:pPr>
          <a:r>
            <a:rPr lang="en-US" sz="1400" baseline="0"/>
            <a:t>(The way that the model works is that the Residual Value will use the simple formula for LTV, which is shown below, starting with the last value for "Discounted Revenue as a % of starting value".  Because that last value is already discounted, for the time up to the Residual time period, the simple formula will work fine, and reflect the fact that it is calculating values that are further out in time.)</a:t>
          </a:r>
        </a:p>
        <a:p>
          <a:endParaRPr lang="en-US" sz="1400" baseline="0"/>
        </a:p>
        <a:p>
          <a:r>
            <a:rPr lang="en-US" sz="1400" baseline="0"/>
            <a:t>The model will now tell you your Customer Lifetime Value (LTV).</a:t>
          </a:r>
        </a:p>
      </xdr:txBody>
    </xdr:sp>
    <xdr:clientData/>
  </xdr:twoCellAnchor>
  <xdr:twoCellAnchor>
    <xdr:from>
      <xdr:col>8</xdr:col>
      <xdr:colOff>609599</xdr:colOff>
      <xdr:row>66</xdr:row>
      <xdr:rowOff>76200</xdr:rowOff>
    </xdr:from>
    <xdr:to>
      <xdr:col>25</xdr:col>
      <xdr:colOff>508604</xdr:colOff>
      <xdr:row>74</xdr:row>
      <xdr:rowOff>114300</xdr:rowOff>
    </xdr:to>
    <xdr:sp macro="" textlink="">
      <xdr:nvSpPr>
        <xdr:cNvPr id="6" name="Freeform 5"/>
        <xdr:cNvSpPr/>
      </xdr:nvSpPr>
      <xdr:spPr>
        <a:xfrm>
          <a:off x="9207499" y="13804900"/>
          <a:ext cx="13932505" cy="1663700"/>
        </a:xfrm>
        <a:custGeom>
          <a:avLst/>
          <a:gdLst>
            <a:gd name="connsiteX0" fmla="*/ 13906500 w 14238047"/>
            <a:gd name="connsiteY0" fmla="*/ 0 h 1663700"/>
            <a:gd name="connsiteX1" fmla="*/ 12433300 w 14238047"/>
            <a:gd name="connsiteY1" fmla="*/ 889000 h 1663700"/>
            <a:gd name="connsiteX2" fmla="*/ 0 w 14238047"/>
            <a:gd name="connsiteY2" fmla="*/ 1663700 h 1663700"/>
            <a:gd name="connsiteX0" fmla="*/ 13906500 w 13959010"/>
            <a:gd name="connsiteY0" fmla="*/ 0 h 1663700"/>
            <a:gd name="connsiteX1" fmla="*/ 9817100 w 13959010"/>
            <a:gd name="connsiteY1" fmla="*/ 1295400 h 1663700"/>
            <a:gd name="connsiteX2" fmla="*/ 0 w 13959010"/>
            <a:gd name="connsiteY2" fmla="*/ 1663700 h 1663700"/>
            <a:gd name="connsiteX0" fmla="*/ 13906500 w 13945163"/>
            <a:gd name="connsiteY0" fmla="*/ 0 h 1663700"/>
            <a:gd name="connsiteX1" fmla="*/ 9817100 w 13945163"/>
            <a:gd name="connsiteY1" fmla="*/ 1295400 h 1663700"/>
            <a:gd name="connsiteX2" fmla="*/ 0 w 13945163"/>
            <a:gd name="connsiteY2" fmla="*/ 1663700 h 1663700"/>
            <a:gd name="connsiteX0" fmla="*/ 13906500 w 13940117"/>
            <a:gd name="connsiteY0" fmla="*/ 0 h 1663700"/>
            <a:gd name="connsiteX1" fmla="*/ 9817100 w 13940117"/>
            <a:gd name="connsiteY1" fmla="*/ 1295400 h 1663700"/>
            <a:gd name="connsiteX2" fmla="*/ 0 w 13940117"/>
            <a:gd name="connsiteY2" fmla="*/ 1663700 h 1663700"/>
            <a:gd name="connsiteX0" fmla="*/ 13906500 w 13932505"/>
            <a:gd name="connsiteY0" fmla="*/ 0 h 1663700"/>
            <a:gd name="connsiteX1" fmla="*/ 8648700 w 13932505"/>
            <a:gd name="connsiteY1" fmla="*/ 1181100 h 1663700"/>
            <a:gd name="connsiteX2" fmla="*/ 0 w 13932505"/>
            <a:gd name="connsiteY2" fmla="*/ 1663700 h 1663700"/>
          </a:gdLst>
          <a:ahLst/>
          <a:cxnLst>
            <a:cxn ang="0">
              <a:pos x="connsiteX0" y="connsiteY0"/>
            </a:cxn>
            <a:cxn ang="0">
              <a:pos x="connsiteX1" y="connsiteY1"/>
            </a:cxn>
            <a:cxn ang="0">
              <a:pos x="connsiteX2" y="connsiteY2"/>
            </a:cxn>
          </a:cxnLst>
          <a:rect l="l" t="t" r="r" b="b"/>
          <a:pathLst>
            <a:path w="13932505" h="1663700">
              <a:moveTo>
                <a:pt x="13906500" y="0"/>
              </a:moveTo>
              <a:cubicBezTo>
                <a:pt x="14328775" y="305858"/>
                <a:pt x="9480550" y="1056217"/>
                <a:pt x="8648700" y="1181100"/>
              </a:cubicBezTo>
              <a:cubicBezTo>
                <a:pt x="7816850" y="1305983"/>
                <a:pt x="5057775" y="1414991"/>
                <a:pt x="0" y="1663700"/>
              </a:cubicBezTo>
            </a:path>
          </a:pathLst>
        </a:custGeom>
        <a:noFill/>
        <a:ln w="38100">
          <a:solidFill>
            <a:schemeClr val="accent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0</xdr:col>
      <xdr:colOff>212299</xdr:colOff>
      <xdr:row>88</xdr:row>
      <xdr:rowOff>73489</xdr:rowOff>
    </xdr:from>
    <xdr:ext cx="3693575" cy="250453"/>
    <mc:AlternateContent xmlns:mc="http://schemas.openxmlformats.org/markup-compatibility/2006" xmlns:a14="http://schemas.microsoft.com/office/drawing/2010/main">
      <mc:Choice Requires="a14">
        <xdr:sp macro="" textlink="">
          <xdr:nvSpPr>
            <xdr:cNvPr id="7" name="TextBox 6"/>
            <xdr:cNvSpPr txBox="1"/>
          </xdr:nvSpPr>
          <xdr:spPr>
            <a:xfrm>
              <a:off x="212299" y="1775289"/>
              <a:ext cx="3693575"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600" b="0" i="1">
                        <a:latin typeface="Cambria Math" charset="0"/>
                      </a:rPr>
                      <m:t>𝐾</m:t>
                    </m:r>
                    <m:r>
                      <a:rPr lang="en-US" sz="1600" b="0" i="1">
                        <a:latin typeface="Cambria Math" charset="0"/>
                      </a:rPr>
                      <m:t>=  </m:t>
                    </m:r>
                    <m:d>
                      <m:dPr>
                        <m:ctrlPr>
                          <a:rPr lang="en-US" sz="1600" b="0" i="1">
                            <a:latin typeface="Cambria Math" charset="0"/>
                          </a:rPr>
                        </m:ctrlPr>
                      </m:dPr>
                      <m:e>
                        <m:r>
                          <a:rPr lang="en-US" sz="1600" b="0" i="1">
                            <a:latin typeface="Cambria Math" charset="0"/>
                          </a:rPr>
                          <m:t>1−</m:t>
                        </m:r>
                        <m:r>
                          <a:rPr lang="en-US" sz="1600" b="0" i="1">
                            <a:latin typeface="Cambria Math" charset="0"/>
                          </a:rPr>
                          <m:t>𝐶h𝑢𝑟𝑛</m:t>
                        </m:r>
                      </m:e>
                    </m:d>
                    <m:r>
                      <a:rPr lang="en-US" sz="1600" b="0" i="1">
                        <a:latin typeface="Cambria Math" charset="0"/>
                      </a:rPr>
                      <m:t> </m:t>
                    </m:r>
                    <m:r>
                      <a:rPr lang="en-US" sz="1600" b="0" i="1">
                        <a:latin typeface="Cambria Math" charset="0"/>
                      </a:rPr>
                      <m:t>𝑥</m:t>
                    </m:r>
                    <m:r>
                      <a:rPr lang="en-US" sz="1600" b="0" i="1">
                        <a:latin typeface="Cambria Math" charset="0"/>
                      </a:rPr>
                      <m:t> (1−</m:t>
                    </m:r>
                    <m:r>
                      <a:rPr lang="en-US" sz="1600" b="0" i="1">
                        <a:latin typeface="Cambria Math" charset="0"/>
                      </a:rPr>
                      <m:t>𝐷𝑖𝑠𝑐𝑜𝑢𝑛𝑡</m:t>
                    </m:r>
                    <m:r>
                      <a:rPr lang="en-US" sz="1600" b="0" i="1">
                        <a:latin typeface="Cambria Math" charset="0"/>
                      </a:rPr>
                      <m:t> </m:t>
                    </m:r>
                    <m:r>
                      <a:rPr lang="en-US" sz="1600" b="0" i="1">
                        <a:latin typeface="Cambria Math" charset="0"/>
                      </a:rPr>
                      <m:t>𝑅𝑎𝑡𝑒</m:t>
                    </m:r>
                    <m:r>
                      <a:rPr lang="en-US" sz="1600" b="0" i="1">
                        <a:latin typeface="Cambria Math" charset="0"/>
                      </a:rPr>
                      <m:t>)</m:t>
                    </m:r>
                  </m:oMath>
                </m:oMathPara>
              </a14:m>
              <a:endParaRPr lang="en-US" sz="1600"/>
            </a:p>
          </xdr:txBody>
        </xdr:sp>
      </mc:Choice>
      <mc:Fallback xmlns="">
        <xdr:sp macro="" textlink="">
          <xdr:nvSpPr>
            <xdr:cNvPr id="7" name="TextBox 6"/>
            <xdr:cNvSpPr txBox="1"/>
          </xdr:nvSpPr>
          <xdr:spPr>
            <a:xfrm>
              <a:off x="212299" y="1775289"/>
              <a:ext cx="3693575"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600" b="0" i="0">
                  <a:latin typeface="Cambria Math" charset="0"/>
                </a:rPr>
                <a:t>𝐾=  (1−𝐶ℎ𝑢𝑟𝑛)  𝑥 (1−𝐷𝑖𝑠𝑐𝑜𝑢𝑛𝑡 𝑅𝑎𝑡𝑒)</a:t>
              </a:r>
              <a:endParaRPr lang="en-US" sz="1600"/>
            </a:p>
          </xdr:txBody>
        </xdr:sp>
      </mc:Fallback>
    </mc:AlternateContent>
    <xdr:clientData/>
  </xdr:oneCellAnchor>
  <xdr:oneCellAnchor>
    <xdr:from>
      <xdr:col>0</xdr:col>
      <xdr:colOff>0</xdr:colOff>
      <xdr:row>85</xdr:row>
      <xdr:rowOff>114300</xdr:rowOff>
    </xdr:from>
    <xdr:ext cx="5626100" cy="506292"/>
    <mc:AlternateContent xmlns:mc="http://schemas.openxmlformats.org/markup-compatibility/2006" xmlns:a14="http://schemas.microsoft.com/office/drawing/2010/main">
      <mc:Choice Requires="a14">
        <xdr:sp macro="" textlink="">
          <xdr:nvSpPr>
            <xdr:cNvPr id="9" name="TextBox 8"/>
            <xdr:cNvSpPr txBox="1"/>
          </xdr:nvSpPr>
          <xdr:spPr>
            <a:xfrm>
              <a:off x="0" y="17564100"/>
              <a:ext cx="5626100" cy="506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600" b="0" i="1">
                        <a:latin typeface="Cambria Math" charset="0"/>
                      </a:rPr>
                      <m:t>𝐿𝑇𝑉</m:t>
                    </m:r>
                    <m:r>
                      <a:rPr lang="en-US" sz="1600" b="0" i="1">
                        <a:latin typeface="Cambria Math" charset="0"/>
                      </a:rPr>
                      <m:t>=</m:t>
                    </m:r>
                    <m:r>
                      <a:rPr lang="en-US" sz="1600" b="0" i="1">
                        <a:latin typeface="Cambria Math" charset="0"/>
                      </a:rPr>
                      <m:t>𝐴𝑅𝑃𝐴</m:t>
                    </m:r>
                    <m:r>
                      <a:rPr lang="en-US" sz="1600" b="0" i="1">
                        <a:latin typeface="Cambria Math" charset="0"/>
                      </a:rPr>
                      <m:t> </m:t>
                    </m:r>
                    <m:r>
                      <a:rPr lang="en-US" sz="1600" b="0" i="1">
                        <a:latin typeface="Cambria Math" charset="0"/>
                      </a:rPr>
                      <m:t>𝑥</m:t>
                    </m:r>
                    <m:r>
                      <a:rPr lang="en-US" sz="1600" b="0" i="1">
                        <a:latin typeface="Cambria Math" charset="0"/>
                      </a:rPr>
                      <m:t> </m:t>
                    </m:r>
                    <m:r>
                      <a:rPr lang="en-US" sz="1600" b="0" i="1">
                        <a:latin typeface="Cambria Math" charset="0"/>
                      </a:rPr>
                      <m:t>𝐺𝑟𝑜𝑠𝑠</m:t>
                    </m:r>
                    <m:r>
                      <a:rPr lang="en-US" sz="1600" b="0" i="1">
                        <a:latin typeface="Cambria Math" charset="0"/>
                      </a:rPr>
                      <m:t> </m:t>
                    </m:r>
                    <m:r>
                      <a:rPr lang="en-US" sz="1600" b="0" i="1">
                        <a:latin typeface="Cambria Math" charset="0"/>
                      </a:rPr>
                      <m:t>𝑀𝑎𝑟𝑔𝑖𝑛</m:t>
                    </m:r>
                    <m:r>
                      <a:rPr lang="en-US" sz="1600" b="0" i="1">
                        <a:latin typeface="Cambria Math" charset="0"/>
                      </a:rPr>
                      <m:t>%  </m:t>
                    </m:r>
                    <m:r>
                      <a:rPr lang="en-US" sz="1600" b="0" i="1">
                        <a:latin typeface="Cambria Math" charset="0"/>
                      </a:rPr>
                      <m:t>𝑥</m:t>
                    </m:r>
                    <m:r>
                      <a:rPr lang="en-US" sz="1600" b="0" i="1">
                        <a:latin typeface="Cambria Math" charset="0"/>
                      </a:rPr>
                      <m:t>  </m:t>
                    </m:r>
                    <m:d>
                      <m:dPr>
                        <m:ctrlPr>
                          <a:rPr lang="is-IS" sz="1600" b="0" i="1">
                            <a:latin typeface="Cambria Math" charset="0"/>
                          </a:rPr>
                        </m:ctrlPr>
                      </m:dPr>
                      <m:e>
                        <m:r>
                          <a:rPr lang="en-US" sz="1600" b="0" i="1">
                            <a:latin typeface="Cambria Math" charset="0"/>
                          </a:rPr>
                          <m:t> </m:t>
                        </m:r>
                        <m:f>
                          <m:fPr>
                            <m:ctrlPr>
                              <a:rPr lang="bg-BG" sz="1600" b="0" i="1">
                                <a:latin typeface="Cambria Math" charset="0"/>
                              </a:rPr>
                            </m:ctrlPr>
                          </m:fPr>
                          <m:num>
                            <m:r>
                              <a:rPr lang="en-US" sz="1600" b="0" i="1">
                                <a:latin typeface="Cambria Math" charset="0"/>
                              </a:rPr>
                              <m:t>1</m:t>
                            </m:r>
                          </m:num>
                          <m:den>
                            <m:r>
                              <a:rPr lang="en-US" sz="1600" b="0" i="1">
                                <a:latin typeface="Cambria Math" charset="0"/>
                              </a:rPr>
                              <m:t>(1−</m:t>
                            </m:r>
                            <m:r>
                              <a:rPr lang="en-US" sz="1600" b="0" i="1">
                                <a:latin typeface="Cambria Math" charset="0"/>
                              </a:rPr>
                              <m:t>𝐾</m:t>
                            </m:r>
                            <m:r>
                              <a:rPr lang="en-US" sz="1600" b="0" i="1">
                                <a:latin typeface="Cambria Math" charset="0"/>
                              </a:rPr>
                              <m:t>)</m:t>
                            </m:r>
                          </m:den>
                        </m:f>
                        <m:r>
                          <a:rPr lang="en-US" sz="1600" b="0" i="1">
                            <a:latin typeface="Cambria Math" charset="0"/>
                          </a:rPr>
                          <m:t> + </m:t>
                        </m:r>
                        <m:f>
                          <m:fPr>
                            <m:ctrlPr>
                              <a:rPr lang="bg-BG" sz="1600" b="0" i="1">
                                <a:latin typeface="Cambria Math" charset="0"/>
                              </a:rPr>
                            </m:ctrlPr>
                          </m:fPr>
                          <m:num>
                            <m:r>
                              <a:rPr lang="en-US" sz="1600" b="0" i="1">
                                <a:latin typeface="Cambria Math" charset="0"/>
                              </a:rPr>
                              <m:t>𝐺</m:t>
                            </m:r>
                            <m:r>
                              <a:rPr lang="en-US" sz="1600" b="0" i="1">
                                <a:latin typeface="Cambria Math" charset="0"/>
                              </a:rPr>
                              <m:t> </m:t>
                            </m:r>
                            <m:r>
                              <a:rPr lang="en-US" sz="1600" b="0" i="1">
                                <a:latin typeface="Cambria Math" charset="0"/>
                              </a:rPr>
                              <m:t>𝑥</m:t>
                            </m:r>
                            <m:r>
                              <a:rPr lang="en-US" sz="1600" b="0" i="1">
                                <a:latin typeface="Cambria Math" charset="0"/>
                              </a:rPr>
                              <m:t> </m:t>
                            </m:r>
                            <m:r>
                              <a:rPr lang="en-US" sz="1600" b="0" i="1">
                                <a:latin typeface="Cambria Math" charset="0"/>
                              </a:rPr>
                              <m:t>𝐾</m:t>
                            </m:r>
                          </m:num>
                          <m:den>
                            <m:sSup>
                              <m:sSupPr>
                                <m:ctrlPr>
                                  <a:rPr lang="en-US" sz="1600" b="0" i="1">
                                    <a:latin typeface="Cambria Math" charset="0"/>
                                  </a:rPr>
                                </m:ctrlPr>
                              </m:sSupPr>
                              <m:e>
                                <m:r>
                                  <a:rPr lang="en-US" sz="1600" b="0" i="1">
                                    <a:latin typeface="Cambria Math" charset="0"/>
                                  </a:rPr>
                                  <m:t>(1−</m:t>
                                </m:r>
                                <m:r>
                                  <a:rPr lang="en-US" sz="1600" b="0" i="1">
                                    <a:latin typeface="Cambria Math" charset="0"/>
                                  </a:rPr>
                                  <m:t>𝐾</m:t>
                                </m:r>
                                <m:r>
                                  <a:rPr lang="en-US" sz="1600" b="0" i="1">
                                    <a:latin typeface="Cambria Math" charset="0"/>
                                  </a:rPr>
                                  <m:t>)</m:t>
                                </m:r>
                              </m:e>
                              <m:sup>
                                <m:r>
                                  <a:rPr lang="en-US" sz="1600" b="0" i="1">
                                    <a:latin typeface="Cambria Math" charset="0"/>
                                  </a:rPr>
                                  <m:t>2</m:t>
                                </m:r>
                              </m:sup>
                            </m:sSup>
                          </m:den>
                        </m:f>
                      </m:e>
                    </m:d>
                    <m:r>
                      <a:rPr lang="en-US" sz="1600" b="0" i="1">
                        <a:latin typeface="Cambria Math" charset="0"/>
                      </a:rPr>
                      <m:t> </m:t>
                    </m:r>
                  </m:oMath>
                </m:oMathPara>
              </a14:m>
              <a:endParaRPr lang="en-US" sz="1600"/>
            </a:p>
          </xdr:txBody>
        </xdr:sp>
      </mc:Choice>
      <mc:Fallback xmlns="">
        <xdr:sp macro="" textlink="">
          <xdr:nvSpPr>
            <xdr:cNvPr id="9" name="TextBox 8"/>
            <xdr:cNvSpPr txBox="1"/>
          </xdr:nvSpPr>
          <xdr:spPr>
            <a:xfrm>
              <a:off x="0" y="17564100"/>
              <a:ext cx="5626100" cy="506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600" b="0" i="0">
                  <a:latin typeface="Cambria Math" charset="0"/>
                </a:rPr>
                <a:t>𝐿𝑇𝑉=𝐴𝑅𝑃𝐴 𝑥 𝐺𝑟𝑜𝑠𝑠 𝑀𝑎𝑟𝑔𝑖𝑛%  𝑥  </a:t>
              </a:r>
              <a:r>
                <a:rPr lang="is-IS" sz="1600" b="0" i="0">
                  <a:latin typeface="Cambria Math" charset="0"/>
                </a:rPr>
                <a:t>(</a:t>
              </a:r>
              <a:r>
                <a:rPr lang="en-US" sz="1600" b="0" i="0">
                  <a:latin typeface="Cambria Math" charset="0"/>
                </a:rPr>
                <a:t> 1</a:t>
              </a:r>
              <a:r>
                <a:rPr lang="bg-BG" sz="1600" b="0" i="0">
                  <a:latin typeface="Cambria Math" charset="0"/>
                </a:rPr>
                <a:t>/(</a:t>
              </a:r>
              <a:r>
                <a:rPr lang="en-US" sz="1600" b="0" i="0">
                  <a:latin typeface="Cambria Math" charset="0"/>
                </a:rPr>
                <a:t>(1−𝐾)</a:t>
              </a:r>
              <a:r>
                <a:rPr lang="bg-BG" sz="1600" b="0" i="0">
                  <a:latin typeface="Cambria Math" charset="0"/>
                </a:rPr>
                <a:t>)</a:t>
              </a:r>
              <a:r>
                <a:rPr lang="en-US" sz="1600" b="0" i="0">
                  <a:latin typeface="Cambria Math" charset="0"/>
                </a:rPr>
                <a:t>  + </a:t>
              </a:r>
              <a:r>
                <a:rPr lang="bg-BG" sz="1600" b="0" i="0">
                  <a:latin typeface="Cambria Math" charset="0"/>
                </a:rPr>
                <a:t>(</a:t>
              </a:r>
              <a:r>
                <a:rPr lang="en-US" sz="1600" b="0" i="0">
                  <a:latin typeface="Cambria Math" charset="0"/>
                </a:rPr>
                <a:t>𝐺 𝑥 𝐾</a:t>
              </a:r>
              <a:r>
                <a:rPr lang="bg-BG" sz="1600" b="0" i="0">
                  <a:latin typeface="Cambria Math" charset="0"/>
                </a:rPr>
                <a:t>)/</a:t>
              </a:r>
              <a:r>
                <a:rPr lang="en-US" sz="1600" b="0" i="0">
                  <a:latin typeface="Cambria Math" charset="0"/>
                </a:rPr>
                <a:t>〖(1−𝐾)〗^2 </a:t>
              </a:r>
              <a:r>
                <a:rPr lang="is-IS" sz="1600" b="0" i="0">
                  <a:latin typeface="Cambria Math" charset="0"/>
                </a:rPr>
                <a:t>)</a:t>
              </a:r>
              <a:r>
                <a:rPr lang="en-US" sz="1600" b="0" i="0">
                  <a:latin typeface="Cambria Math" charset="0"/>
                </a:rPr>
                <a:t>  </a:t>
              </a:r>
              <a:endParaRPr lang="en-US" sz="16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234950</xdr:colOff>
      <xdr:row>19</xdr:row>
      <xdr:rowOff>114300</xdr:rowOff>
    </xdr:from>
    <xdr:to>
      <xdr:col>6</xdr:col>
      <xdr:colOff>584200</xdr:colOff>
      <xdr:row>49</xdr:row>
      <xdr:rowOff>152400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69850</xdr:colOff>
      <xdr:row>70</xdr:row>
      <xdr:rowOff>12700</xdr:rowOff>
    </xdr:from>
    <xdr:to>
      <xdr:col>6</xdr:col>
      <xdr:colOff>431800</xdr:colOff>
      <xdr:row>103</xdr:row>
      <xdr:rowOff>76200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514350</xdr:colOff>
      <xdr:row>73</xdr:row>
      <xdr:rowOff>190500</xdr:rowOff>
    </xdr:from>
    <xdr:to>
      <xdr:col>6</xdr:col>
      <xdr:colOff>120650</xdr:colOff>
      <xdr:row>75</xdr:row>
      <xdr:rowOff>101600</xdr:rowOff>
    </xdr:to>
    <xdr:sp macro="" textlink="">
      <xdr:nvSpPr>
        <xdr:cNvPr id="11" name="Line Callout 1 10"/>
        <xdr:cNvSpPr/>
      </xdr:nvSpPr>
      <xdr:spPr>
        <a:xfrm>
          <a:off x="4984750" y="15214600"/>
          <a:ext cx="1257300" cy="317500"/>
        </a:xfrm>
        <a:prstGeom prst="borderCallout1">
          <a:avLst>
            <a:gd name="adj1" fmla="val 18750"/>
            <a:gd name="adj2" fmla="val -8333"/>
            <a:gd name="adj3" fmla="val 20500"/>
            <a:gd name="adj4" fmla="val -58535"/>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r>
            <a:rPr lang="en-US" sz="1400"/>
            <a:t>No Discount</a:t>
          </a:r>
        </a:p>
      </xdr:txBody>
    </xdr:sp>
    <xdr:clientData/>
  </xdr:twoCellAnchor>
  <xdr:twoCellAnchor>
    <xdr:from>
      <xdr:col>4</xdr:col>
      <xdr:colOff>508000</xdr:colOff>
      <xdr:row>76</xdr:row>
      <xdr:rowOff>38100</xdr:rowOff>
    </xdr:from>
    <xdr:to>
      <xdr:col>6</xdr:col>
      <xdr:colOff>114300</xdr:colOff>
      <xdr:row>77</xdr:row>
      <xdr:rowOff>152400</xdr:rowOff>
    </xdr:to>
    <xdr:sp macro="" textlink="">
      <xdr:nvSpPr>
        <xdr:cNvPr id="12" name="Line Callout 1 11"/>
        <xdr:cNvSpPr/>
      </xdr:nvSpPr>
      <xdr:spPr>
        <a:xfrm>
          <a:off x="4978400" y="15671800"/>
          <a:ext cx="1257300" cy="317500"/>
        </a:xfrm>
        <a:prstGeom prst="borderCallout1">
          <a:avLst>
            <a:gd name="adj1" fmla="val 18750"/>
            <a:gd name="adj2" fmla="val -8333"/>
            <a:gd name="adj3" fmla="val 20500"/>
            <a:gd name="adj4" fmla="val -57525"/>
          </a:avLst>
        </a:prstGeom>
        <a:solidFill>
          <a:schemeClr val="accent2"/>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r>
            <a:rPr lang="en-US" sz="1400"/>
            <a:t>10%</a:t>
          </a:r>
          <a:r>
            <a:rPr lang="en-US" sz="1400" baseline="0"/>
            <a:t> </a:t>
          </a:r>
          <a:r>
            <a:rPr lang="en-US" sz="1400"/>
            <a:t>Discount</a:t>
          </a:r>
        </a:p>
      </xdr:txBody>
    </xdr:sp>
    <xdr:clientData/>
  </xdr:twoCellAnchor>
  <xdr:twoCellAnchor>
    <xdr:from>
      <xdr:col>4</xdr:col>
      <xdr:colOff>520700</xdr:colOff>
      <xdr:row>78</xdr:row>
      <xdr:rowOff>101600</xdr:rowOff>
    </xdr:from>
    <xdr:to>
      <xdr:col>6</xdr:col>
      <xdr:colOff>127000</xdr:colOff>
      <xdr:row>80</xdr:row>
      <xdr:rowOff>12700</xdr:rowOff>
    </xdr:to>
    <xdr:sp macro="" textlink="">
      <xdr:nvSpPr>
        <xdr:cNvPr id="13" name="Line Callout 1 12"/>
        <xdr:cNvSpPr/>
      </xdr:nvSpPr>
      <xdr:spPr>
        <a:xfrm>
          <a:off x="4991100" y="16141700"/>
          <a:ext cx="1257300" cy="317500"/>
        </a:xfrm>
        <a:prstGeom prst="borderCallout1">
          <a:avLst>
            <a:gd name="adj1" fmla="val 18750"/>
            <a:gd name="adj2" fmla="val -8333"/>
            <a:gd name="adj3" fmla="val 20500"/>
            <a:gd name="adj4" fmla="val -57525"/>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r>
            <a:rPr lang="en-US" sz="1400"/>
            <a:t>15%</a:t>
          </a:r>
          <a:r>
            <a:rPr lang="en-US" sz="1400" baseline="0"/>
            <a:t> </a:t>
          </a:r>
          <a:r>
            <a:rPr lang="en-US" sz="1400"/>
            <a:t>Discount</a:t>
          </a:r>
        </a:p>
      </xdr:txBody>
    </xdr:sp>
    <xdr:clientData/>
  </xdr:twoCellAnchor>
  <xdr:oneCellAnchor>
    <xdr:from>
      <xdr:col>0</xdr:col>
      <xdr:colOff>212299</xdr:colOff>
      <xdr:row>111</xdr:row>
      <xdr:rowOff>73489</xdr:rowOff>
    </xdr:from>
    <xdr:ext cx="3693575" cy="250453"/>
    <mc:AlternateContent xmlns:mc="http://schemas.openxmlformats.org/markup-compatibility/2006" xmlns:a14="http://schemas.microsoft.com/office/drawing/2010/main">
      <mc:Choice Requires="a14">
        <xdr:sp macro="" textlink="">
          <xdr:nvSpPr>
            <xdr:cNvPr id="8" name="TextBox 7"/>
            <xdr:cNvSpPr txBox="1"/>
          </xdr:nvSpPr>
          <xdr:spPr>
            <a:xfrm>
              <a:off x="212299" y="23070258"/>
              <a:ext cx="3693575"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600" b="0" i="1">
                        <a:latin typeface="Cambria Math" charset="0"/>
                      </a:rPr>
                      <m:t>𝐾</m:t>
                    </m:r>
                    <m:r>
                      <a:rPr lang="en-US" sz="1600" b="0" i="1">
                        <a:latin typeface="Cambria Math" charset="0"/>
                      </a:rPr>
                      <m:t>=  </m:t>
                    </m:r>
                    <m:d>
                      <m:dPr>
                        <m:ctrlPr>
                          <a:rPr lang="en-US" sz="1600" b="0" i="1">
                            <a:latin typeface="Cambria Math" charset="0"/>
                          </a:rPr>
                        </m:ctrlPr>
                      </m:dPr>
                      <m:e>
                        <m:r>
                          <a:rPr lang="en-US" sz="1600" b="0" i="1">
                            <a:latin typeface="Cambria Math" charset="0"/>
                          </a:rPr>
                          <m:t>1−</m:t>
                        </m:r>
                        <m:r>
                          <a:rPr lang="en-US" sz="1600" b="0" i="1">
                            <a:latin typeface="Cambria Math" charset="0"/>
                          </a:rPr>
                          <m:t>𝐶h𝑢𝑟𝑛</m:t>
                        </m:r>
                      </m:e>
                    </m:d>
                    <m:r>
                      <a:rPr lang="en-US" sz="1600" b="0" i="1">
                        <a:latin typeface="Cambria Math" charset="0"/>
                      </a:rPr>
                      <m:t> </m:t>
                    </m:r>
                    <m:r>
                      <a:rPr lang="en-US" sz="1600" b="0" i="1">
                        <a:latin typeface="Cambria Math" charset="0"/>
                      </a:rPr>
                      <m:t>𝑥</m:t>
                    </m:r>
                    <m:r>
                      <a:rPr lang="en-US" sz="1600" b="0" i="1">
                        <a:latin typeface="Cambria Math" charset="0"/>
                      </a:rPr>
                      <m:t> (1−</m:t>
                    </m:r>
                    <m:r>
                      <a:rPr lang="en-US" sz="1600" b="0" i="1">
                        <a:latin typeface="Cambria Math" charset="0"/>
                      </a:rPr>
                      <m:t>𝐷𝑖𝑠𝑐𝑜𝑢𝑛𝑡</m:t>
                    </m:r>
                    <m:r>
                      <a:rPr lang="en-US" sz="1600" b="0" i="1">
                        <a:latin typeface="Cambria Math" charset="0"/>
                      </a:rPr>
                      <m:t> </m:t>
                    </m:r>
                    <m:r>
                      <a:rPr lang="en-US" sz="1600" b="0" i="1">
                        <a:latin typeface="Cambria Math" charset="0"/>
                      </a:rPr>
                      <m:t>𝑅𝑎𝑡𝑒</m:t>
                    </m:r>
                    <m:r>
                      <a:rPr lang="en-US" sz="1600" b="0" i="1">
                        <a:latin typeface="Cambria Math" charset="0"/>
                      </a:rPr>
                      <m:t>)</m:t>
                    </m:r>
                  </m:oMath>
                </m:oMathPara>
              </a14:m>
              <a:endParaRPr lang="en-US" sz="1600"/>
            </a:p>
          </xdr:txBody>
        </xdr:sp>
      </mc:Choice>
      <mc:Fallback xmlns="">
        <xdr:sp macro="" textlink="">
          <xdr:nvSpPr>
            <xdr:cNvPr id="8" name="TextBox 7"/>
            <xdr:cNvSpPr txBox="1"/>
          </xdr:nvSpPr>
          <xdr:spPr>
            <a:xfrm>
              <a:off x="212299" y="23070258"/>
              <a:ext cx="3693575"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600" b="0" i="0">
                  <a:latin typeface="Cambria Math" charset="0"/>
                </a:rPr>
                <a:t>𝐾=  (1−𝐶ℎ𝑢𝑟𝑛)  𝑥 (1−𝐷𝑖𝑠𝑐𝑜𝑢𝑛𝑡 𝑅𝑎𝑡𝑒)</a:t>
              </a:r>
              <a:endParaRPr lang="en-US" sz="1600"/>
            </a:p>
          </xdr:txBody>
        </xdr:sp>
      </mc:Fallback>
    </mc:AlternateContent>
    <xdr:clientData/>
  </xdr:oneCellAnchor>
  <xdr:oneCellAnchor>
    <xdr:from>
      <xdr:col>0</xdr:col>
      <xdr:colOff>146539</xdr:colOff>
      <xdr:row>107</xdr:row>
      <xdr:rowOff>205153</xdr:rowOff>
    </xdr:from>
    <xdr:ext cx="5064783" cy="506292"/>
    <mc:AlternateContent xmlns:mc="http://schemas.openxmlformats.org/markup-compatibility/2006" xmlns:a14="http://schemas.microsoft.com/office/drawing/2010/main">
      <mc:Choice Requires="a14">
        <xdr:sp macro="" textlink="">
          <xdr:nvSpPr>
            <xdr:cNvPr id="14" name="TextBox 13"/>
            <xdr:cNvSpPr txBox="1"/>
          </xdr:nvSpPr>
          <xdr:spPr>
            <a:xfrm>
              <a:off x="146539" y="22381307"/>
              <a:ext cx="5064783" cy="506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600" b="0" i="1">
                        <a:latin typeface="Cambria Math" charset="0"/>
                      </a:rPr>
                      <m:t>𝐿𝑇𝑉</m:t>
                    </m:r>
                    <m:r>
                      <a:rPr lang="en-US" sz="1600" b="0" i="1">
                        <a:latin typeface="Cambria Math" charset="0"/>
                      </a:rPr>
                      <m:t>=</m:t>
                    </m:r>
                    <m:r>
                      <a:rPr lang="en-US" sz="1600" b="0" i="1">
                        <a:latin typeface="Cambria Math" charset="0"/>
                      </a:rPr>
                      <m:t>𝐴𝑅𝑃𝐴</m:t>
                    </m:r>
                    <m:r>
                      <a:rPr lang="en-US" sz="1600" b="0" i="1">
                        <a:latin typeface="Cambria Math" charset="0"/>
                      </a:rPr>
                      <m:t> </m:t>
                    </m:r>
                    <m:r>
                      <a:rPr lang="en-US" sz="1600" b="0" i="1">
                        <a:latin typeface="Cambria Math" charset="0"/>
                      </a:rPr>
                      <m:t>𝑥</m:t>
                    </m:r>
                    <m:r>
                      <a:rPr lang="en-US" sz="1600" b="0" i="1">
                        <a:latin typeface="Cambria Math" charset="0"/>
                      </a:rPr>
                      <m:t> </m:t>
                    </m:r>
                    <m:r>
                      <a:rPr lang="en-US" sz="1600" b="0" i="1">
                        <a:latin typeface="Cambria Math" charset="0"/>
                      </a:rPr>
                      <m:t>𝐺𝑟𝑜𝑠𝑠</m:t>
                    </m:r>
                    <m:r>
                      <a:rPr lang="en-US" sz="1600" b="0" i="1">
                        <a:latin typeface="Cambria Math" charset="0"/>
                      </a:rPr>
                      <m:t> </m:t>
                    </m:r>
                    <m:r>
                      <a:rPr lang="en-US" sz="1600" b="0" i="1">
                        <a:latin typeface="Cambria Math" charset="0"/>
                      </a:rPr>
                      <m:t>𝑀𝑎𝑟𝑔𝑖𝑛</m:t>
                    </m:r>
                    <m:r>
                      <a:rPr lang="en-US" sz="1600" b="0" i="1">
                        <a:latin typeface="Cambria Math" charset="0"/>
                      </a:rPr>
                      <m:t>%  </m:t>
                    </m:r>
                    <m:r>
                      <a:rPr lang="en-US" sz="1600" b="0" i="1">
                        <a:latin typeface="Cambria Math" charset="0"/>
                      </a:rPr>
                      <m:t>𝑥</m:t>
                    </m:r>
                    <m:r>
                      <a:rPr lang="en-US" sz="1600" b="0" i="1">
                        <a:latin typeface="Cambria Math" charset="0"/>
                      </a:rPr>
                      <m:t>    </m:t>
                    </m:r>
                    <m:f>
                      <m:fPr>
                        <m:ctrlPr>
                          <a:rPr lang="bg-BG" sz="1600" b="0" i="1">
                            <a:latin typeface="Cambria Math" charset="0"/>
                          </a:rPr>
                        </m:ctrlPr>
                      </m:fPr>
                      <m:num>
                        <m:r>
                          <a:rPr lang="en-US" sz="1600" b="0" i="1">
                            <a:latin typeface="Cambria Math" charset="0"/>
                          </a:rPr>
                          <m:t>1</m:t>
                        </m:r>
                      </m:num>
                      <m:den>
                        <m:r>
                          <a:rPr lang="en-US" sz="1600" b="0" i="1">
                            <a:latin typeface="Cambria Math" charset="0"/>
                          </a:rPr>
                          <m:t>(1−</m:t>
                        </m:r>
                        <m:r>
                          <a:rPr lang="en-US" sz="1600" b="0" i="1">
                            <a:latin typeface="Cambria Math" charset="0"/>
                          </a:rPr>
                          <m:t>𝐾</m:t>
                        </m:r>
                        <m:r>
                          <a:rPr lang="en-US" sz="1600" b="0" i="1">
                            <a:latin typeface="Cambria Math" charset="0"/>
                          </a:rPr>
                          <m:t>)</m:t>
                        </m:r>
                      </m:den>
                    </m:f>
                    <m:r>
                      <a:rPr lang="en-US" sz="1600" b="0" i="1">
                        <a:latin typeface="Cambria Math" charset="0"/>
                      </a:rPr>
                      <m:t> + </m:t>
                    </m:r>
                    <m:f>
                      <m:fPr>
                        <m:ctrlPr>
                          <a:rPr lang="bg-BG" sz="1600" b="0" i="1">
                            <a:latin typeface="Cambria Math" charset="0"/>
                          </a:rPr>
                        </m:ctrlPr>
                      </m:fPr>
                      <m:num>
                        <m:r>
                          <a:rPr lang="en-US" sz="1600" b="0" i="1">
                            <a:latin typeface="Cambria Math" charset="0"/>
                          </a:rPr>
                          <m:t>𝐺</m:t>
                        </m:r>
                        <m:r>
                          <a:rPr lang="en-US" sz="1600" b="0" i="1">
                            <a:latin typeface="Cambria Math" charset="0"/>
                          </a:rPr>
                          <m:t> </m:t>
                        </m:r>
                        <m:r>
                          <a:rPr lang="en-US" sz="1600" b="0" i="1">
                            <a:latin typeface="Cambria Math" charset="0"/>
                          </a:rPr>
                          <m:t>𝑥</m:t>
                        </m:r>
                        <m:r>
                          <a:rPr lang="en-US" sz="1600" b="0" i="1">
                            <a:latin typeface="Cambria Math" charset="0"/>
                          </a:rPr>
                          <m:t> </m:t>
                        </m:r>
                        <m:r>
                          <a:rPr lang="en-US" sz="1600" b="0" i="1">
                            <a:latin typeface="Cambria Math" charset="0"/>
                          </a:rPr>
                          <m:t>𝐾</m:t>
                        </m:r>
                      </m:num>
                      <m:den>
                        <m:sSup>
                          <m:sSupPr>
                            <m:ctrlPr>
                              <a:rPr lang="en-US" sz="1600" b="0" i="1">
                                <a:latin typeface="Cambria Math" charset="0"/>
                              </a:rPr>
                            </m:ctrlPr>
                          </m:sSupPr>
                          <m:e>
                            <m:r>
                              <a:rPr lang="en-US" sz="1600" b="0" i="1">
                                <a:latin typeface="Cambria Math" charset="0"/>
                              </a:rPr>
                              <m:t>(1−</m:t>
                            </m:r>
                            <m:r>
                              <a:rPr lang="en-US" sz="1600" b="0" i="1">
                                <a:latin typeface="Cambria Math" charset="0"/>
                              </a:rPr>
                              <m:t>𝐾</m:t>
                            </m:r>
                            <m:r>
                              <a:rPr lang="en-US" sz="1600" b="0" i="1">
                                <a:latin typeface="Cambria Math" charset="0"/>
                              </a:rPr>
                              <m:t>)</m:t>
                            </m:r>
                          </m:e>
                          <m:sup>
                            <m:r>
                              <a:rPr lang="en-US" sz="1600" b="0" i="1">
                                <a:latin typeface="Cambria Math" charset="0"/>
                              </a:rPr>
                              <m:t>2</m:t>
                            </m:r>
                          </m:sup>
                        </m:sSup>
                      </m:den>
                    </m:f>
                  </m:oMath>
                </m:oMathPara>
              </a14:m>
              <a:endParaRPr lang="en-US" sz="1600"/>
            </a:p>
          </xdr:txBody>
        </xdr:sp>
      </mc:Choice>
      <mc:Fallback xmlns="">
        <xdr:sp macro="" textlink="">
          <xdr:nvSpPr>
            <xdr:cNvPr id="14" name="TextBox 13"/>
            <xdr:cNvSpPr txBox="1"/>
          </xdr:nvSpPr>
          <xdr:spPr>
            <a:xfrm>
              <a:off x="146539" y="22381307"/>
              <a:ext cx="5064783" cy="506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600" b="0" i="0">
                  <a:latin typeface="Cambria Math" charset="0"/>
                </a:rPr>
                <a:t>𝐿𝑇𝑉=𝐴𝑅𝑃𝐴 𝑥 𝐺𝑟𝑜𝑠𝑠 𝑀𝑎𝑟𝑔𝑖𝑛%  𝑥     1</a:t>
              </a:r>
              <a:r>
                <a:rPr lang="bg-BG" sz="1600" b="0" i="0">
                  <a:latin typeface="Cambria Math" charset="0"/>
                </a:rPr>
                <a:t>/(</a:t>
              </a:r>
              <a:r>
                <a:rPr lang="en-US" sz="1600" b="0" i="0">
                  <a:latin typeface="Cambria Math" charset="0"/>
                </a:rPr>
                <a:t>(1−𝐾)</a:t>
              </a:r>
              <a:r>
                <a:rPr lang="bg-BG" sz="1600" b="0" i="0">
                  <a:latin typeface="Cambria Math" charset="0"/>
                </a:rPr>
                <a:t>)</a:t>
              </a:r>
              <a:r>
                <a:rPr lang="en-US" sz="1600" b="0" i="0">
                  <a:latin typeface="Cambria Math" charset="0"/>
                </a:rPr>
                <a:t>  +  </a:t>
              </a:r>
              <a:r>
                <a:rPr lang="bg-BG" sz="1600" b="0" i="0">
                  <a:latin typeface="Cambria Math" charset="0"/>
                </a:rPr>
                <a:t>(</a:t>
              </a:r>
              <a:r>
                <a:rPr lang="en-US" sz="1600" b="0" i="0">
                  <a:latin typeface="Cambria Math" charset="0"/>
                </a:rPr>
                <a:t>𝐺 𝑥 𝐾</a:t>
              </a:r>
              <a:r>
                <a:rPr lang="bg-BG" sz="1600" b="0" i="0">
                  <a:latin typeface="Cambria Math" charset="0"/>
                </a:rPr>
                <a:t>)/</a:t>
              </a:r>
              <a:r>
                <a:rPr lang="en-US" sz="1600" b="0" i="0">
                  <a:latin typeface="Cambria Math" charset="0"/>
                </a:rPr>
                <a:t>〖(1−𝐾)〗^2</a:t>
              </a:r>
              <a:r>
                <a:rPr lang="bg-BG" sz="1600" b="0" i="0">
                  <a:latin typeface="Cambria Math" charset="0"/>
                </a:rPr>
                <a:t> </a:t>
              </a:r>
              <a:endParaRPr lang="en-US" sz="1600"/>
            </a:p>
          </xdr:txBody>
        </xdr:sp>
      </mc:Fallback>
    </mc:AlternateContent>
    <xdr:clientData/>
  </xdr:oneCellAnchor>
</xdr:wsDr>
</file>

<file path=xl/drawings/drawing4.xml><?xml version="1.0" encoding="utf-8"?>
<c:userShapes xmlns:c="http://schemas.openxmlformats.org/drawingml/2006/chart">
  <cdr:relSizeAnchor xmlns:cdr="http://schemas.openxmlformats.org/drawingml/2006/chartDrawing">
    <cdr:from>
      <cdr:x>0.71933</cdr:x>
      <cdr:y>0.15114</cdr:y>
    </cdr:from>
    <cdr:to>
      <cdr:x>0.91364</cdr:x>
      <cdr:y>0.2029</cdr:y>
    </cdr:to>
    <cdr:sp macro="" textlink="">
      <cdr:nvSpPr>
        <cdr:cNvPr id="2" name="Line Callout 1 1"/>
        <cdr:cNvSpPr/>
      </cdr:nvSpPr>
      <cdr:spPr>
        <a:xfrm xmlns:a="http://schemas.openxmlformats.org/drawingml/2006/main">
          <a:off x="4654550" y="927100"/>
          <a:ext cx="1257300" cy="317500"/>
        </a:xfrm>
        <a:prstGeom xmlns:a="http://schemas.openxmlformats.org/drawingml/2006/main" prst="borderCallout1">
          <a:avLst>
            <a:gd name="adj1" fmla="val 18750"/>
            <a:gd name="adj2" fmla="val -8333"/>
            <a:gd name="adj3" fmla="val 20500"/>
            <a:gd name="adj4" fmla="val -58535"/>
          </a:avLst>
        </a:prstGeom>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400"/>
            <a:t>No Discount</a:t>
          </a:r>
        </a:p>
      </cdr:txBody>
    </cdr:sp>
  </cdr:relSizeAnchor>
  <cdr:relSizeAnchor xmlns:cdr="http://schemas.openxmlformats.org/drawingml/2006/chartDrawing">
    <cdr:from>
      <cdr:x>0.71835</cdr:x>
      <cdr:y>0.22567</cdr:y>
    </cdr:from>
    <cdr:to>
      <cdr:x>0.91266</cdr:x>
      <cdr:y>0.27743</cdr:y>
    </cdr:to>
    <cdr:sp macro="" textlink="">
      <cdr:nvSpPr>
        <cdr:cNvPr id="3" name="Line Callout 1 2"/>
        <cdr:cNvSpPr/>
      </cdr:nvSpPr>
      <cdr:spPr>
        <a:xfrm xmlns:a="http://schemas.openxmlformats.org/drawingml/2006/main">
          <a:off x="4648200" y="1384300"/>
          <a:ext cx="1257300" cy="317500"/>
        </a:xfrm>
        <a:prstGeom xmlns:a="http://schemas.openxmlformats.org/drawingml/2006/main" prst="borderCallout1">
          <a:avLst>
            <a:gd name="adj1" fmla="val 18750"/>
            <a:gd name="adj2" fmla="val -8333"/>
            <a:gd name="adj3" fmla="val 20500"/>
            <a:gd name="adj4" fmla="val -57525"/>
          </a:avLst>
        </a:prstGeom>
        <a:solidFill xmlns:a="http://schemas.openxmlformats.org/drawingml/2006/main">
          <a:schemeClr val="accent2"/>
        </a:solidFill>
        <a:ln xmlns:a="http://schemas.openxmlformats.org/drawingml/2006/main">
          <a:solidFill>
            <a:schemeClr val="accent2">
              <a:lumMod val="75000"/>
            </a:schemeClr>
          </a:solid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400"/>
            <a:t>10%</a:t>
          </a:r>
          <a:r>
            <a:rPr lang="en-US" sz="1400" baseline="0"/>
            <a:t> </a:t>
          </a:r>
          <a:r>
            <a:rPr lang="en-US" sz="1400"/>
            <a:t>Discount</a:t>
          </a:r>
        </a:p>
      </cdr:txBody>
    </cdr:sp>
  </cdr:relSizeAnchor>
  <cdr:relSizeAnchor xmlns:cdr="http://schemas.openxmlformats.org/drawingml/2006/chartDrawing">
    <cdr:from>
      <cdr:x>0.72031</cdr:x>
      <cdr:y>0.30228</cdr:y>
    </cdr:from>
    <cdr:to>
      <cdr:x>0.91462</cdr:x>
      <cdr:y>0.35404</cdr:y>
    </cdr:to>
    <cdr:sp macro="" textlink="">
      <cdr:nvSpPr>
        <cdr:cNvPr id="4" name="Line Callout 1 3"/>
        <cdr:cNvSpPr/>
      </cdr:nvSpPr>
      <cdr:spPr>
        <a:xfrm xmlns:a="http://schemas.openxmlformats.org/drawingml/2006/main">
          <a:off x="4660900" y="1854200"/>
          <a:ext cx="1257300" cy="317500"/>
        </a:xfrm>
        <a:prstGeom xmlns:a="http://schemas.openxmlformats.org/drawingml/2006/main" prst="borderCallout1">
          <a:avLst>
            <a:gd name="adj1" fmla="val 18750"/>
            <a:gd name="adj2" fmla="val -8333"/>
            <a:gd name="adj3" fmla="val 20500"/>
            <a:gd name="adj4" fmla="val -57525"/>
          </a:avLst>
        </a:prstGeom>
        <a:solidFill xmlns:a="http://schemas.openxmlformats.org/drawingml/2006/main">
          <a:schemeClr val="accent6"/>
        </a:solidFill>
        <a:ln xmlns:a="http://schemas.openxmlformats.org/drawingml/2006/main">
          <a:solidFill>
            <a:schemeClr val="accent6">
              <a:lumMod val="75000"/>
            </a:schemeClr>
          </a:solid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400"/>
            <a:t>15%</a:t>
          </a:r>
          <a:r>
            <a:rPr lang="en-US" sz="1400" baseline="0"/>
            <a:t> </a:t>
          </a:r>
          <a:r>
            <a:rPr lang="en-US" sz="1400"/>
            <a:t>Discount</a:t>
          </a:r>
        </a:p>
      </cdr:txBody>
    </cdr:sp>
  </cdr:relSizeAnchor>
</c:userShapes>
</file>

<file path=xl/drawings/drawing5.xml><?xml version="1.0" encoding="utf-8"?>
<xdr:wsDr xmlns:xdr="http://schemas.openxmlformats.org/drawingml/2006/spreadsheetDrawing" xmlns:a="http://schemas.openxmlformats.org/drawingml/2006/main">
  <xdr:oneCellAnchor>
    <xdr:from>
      <xdr:col>0</xdr:col>
      <xdr:colOff>0</xdr:colOff>
      <xdr:row>3</xdr:row>
      <xdr:rowOff>0</xdr:rowOff>
    </xdr:from>
    <xdr:ext cx="4953000" cy="346890"/>
    <mc:AlternateContent xmlns:mc="http://schemas.openxmlformats.org/markup-compatibility/2006" xmlns:a14="http://schemas.microsoft.com/office/drawing/2010/main">
      <mc:Choice Requires="a14">
        <xdr:sp macro="" textlink="">
          <xdr:nvSpPr>
            <xdr:cNvPr id="2" name="TextBox 1"/>
            <xdr:cNvSpPr txBox="1"/>
          </xdr:nvSpPr>
          <xdr:spPr>
            <a:xfrm>
              <a:off x="0" y="682388"/>
              <a:ext cx="4953000" cy="346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charset="0"/>
                      </a:rPr>
                      <m:t>𝐴𝑣𝑒𝑟𝑎𝑔𝑒</m:t>
                    </m:r>
                    <m:r>
                      <a:rPr lang="en-US" sz="1200" b="0" i="1">
                        <a:latin typeface="Cambria Math" charset="0"/>
                      </a:rPr>
                      <m:t> </m:t>
                    </m:r>
                    <m:r>
                      <a:rPr lang="en-US" sz="1200" b="0" i="1">
                        <a:latin typeface="Cambria Math" charset="0"/>
                      </a:rPr>
                      <m:t>𝐶𝑢𝑠𝑡𝑜𝑚𝑒𝑟</m:t>
                    </m:r>
                    <m:r>
                      <a:rPr lang="en-US" sz="1200" b="0" i="1">
                        <a:latin typeface="Cambria Math" charset="0"/>
                      </a:rPr>
                      <m:t> </m:t>
                    </m:r>
                    <m:r>
                      <a:rPr lang="en-US" sz="1200" b="0" i="1">
                        <a:latin typeface="Cambria Math" charset="0"/>
                      </a:rPr>
                      <m:t>𝐿𝑖𝑓𝑒𝑡𝑖𝑚𝑒</m:t>
                    </m:r>
                    <m:r>
                      <a:rPr lang="en-US" sz="1200" b="0" i="1">
                        <a:latin typeface="Cambria Math" charset="0"/>
                      </a:rPr>
                      <m:t>=</m:t>
                    </m:r>
                    <m:f>
                      <m:fPr>
                        <m:ctrlPr>
                          <a:rPr lang="bg-BG" sz="1200" b="0" i="1">
                            <a:latin typeface="Cambria Math" charset="0"/>
                          </a:rPr>
                        </m:ctrlPr>
                      </m:fPr>
                      <m:num>
                        <m:r>
                          <a:rPr lang="en-US" sz="1200" b="0" i="1">
                            <a:latin typeface="Cambria Math" charset="0"/>
                          </a:rPr>
                          <m:t>1</m:t>
                        </m:r>
                      </m:num>
                      <m:den>
                        <m:r>
                          <a:rPr lang="en-US" sz="1200" b="0" i="1">
                            <a:latin typeface="Cambria Math" charset="0"/>
                          </a:rPr>
                          <m:t>𝐶h𝑢𝑟𝑛</m:t>
                        </m:r>
                        <m:r>
                          <a:rPr lang="en-US" sz="1200" b="0" i="1">
                            <a:latin typeface="Cambria Math" charset="0"/>
                          </a:rPr>
                          <m:t> </m:t>
                        </m:r>
                        <m:r>
                          <a:rPr lang="en-US" sz="1200" b="0" i="1">
                            <a:latin typeface="Cambria Math" charset="0"/>
                          </a:rPr>
                          <m:t>𝑅𝑎𝑡𝑒</m:t>
                        </m:r>
                      </m:den>
                    </m:f>
                  </m:oMath>
                </m:oMathPara>
              </a14:m>
              <a:endParaRPr lang="en-US" sz="1200"/>
            </a:p>
          </xdr:txBody>
        </xdr:sp>
      </mc:Choice>
      <mc:Fallback xmlns="">
        <xdr:sp macro="" textlink="">
          <xdr:nvSpPr>
            <xdr:cNvPr id="2" name="TextBox 1"/>
            <xdr:cNvSpPr txBox="1"/>
          </xdr:nvSpPr>
          <xdr:spPr>
            <a:xfrm>
              <a:off x="0" y="682388"/>
              <a:ext cx="4953000" cy="5203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800" b="0" i="0">
                  <a:latin typeface="Cambria Math" charset="0"/>
                </a:rPr>
                <a:t>𝐴𝑣𝑒𝑟𝑎𝑔𝑒 𝐶𝑢𝑠𝑡𝑜𝑚𝑒𝑟 𝐿𝑖𝑓𝑒𝑡𝑖𝑚𝑒=1</a:t>
              </a:r>
              <a:r>
                <a:rPr lang="bg-BG" sz="1800" b="0" i="0">
                  <a:latin typeface="Cambria Math" charset="0"/>
                </a:rPr>
                <a:t>/(</a:t>
              </a:r>
              <a:r>
                <a:rPr lang="en-US" sz="1800" b="0" i="0">
                  <a:latin typeface="Cambria Math" charset="0"/>
                </a:rPr>
                <a:t>𝐶ℎ𝑢𝑟𝑛 𝑅𝑎𝑡𝑒</a:t>
              </a:r>
              <a:r>
                <a:rPr lang="bg-BG" sz="1800" b="0" i="0">
                  <a:latin typeface="Cambria Math" charset="0"/>
                </a:rPr>
                <a:t>)</a:t>
              </a:r>
              <a:endParaRPr lang="en-US" sz="1800"/>
            </a:p>
          </xdr:txBody>
        </xdr:sp>
      </mc:Fallback>
    </mc:AlternateContent>
    <xdr:clientData/>
  </xdr:oneCellAnchor>
  <xdr:oneCellAnchor>
    <xdr:from>
      <xdr:col>0</xdr:col>
      <xdr:colOff>234950</xdr:colOff>
      <xdr:row>9</xdr:row>
      <xdr:rowOff>50421</xdr:rowOff>
    </xdr:from>
    <xdr:ext cx="4981043" cy="187872"/>
    <mc:AlternateContent xmlns:mc="http://schemas.openxmlformats.org/markup-compatibility/2006" xmlns:a14="http://schemas.microsoft.com/office/drawing/2010/main">
      <mc:Choice Requires="a14">
        <xdr:sp macro="" textlink="">
          <xdr:nvSpPr>
            <xdr:cNvPr id="3" name="TextBox 2"/>
            <xdr:cNvSpPr txBox="1"/>
          </xdr:nvSpPr>
          <xdr:spPr>
            <a:xfrm>
              <a:off x="234950" y="1926988"/>
              <a:ext cx="4981043"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charset="0"/>
                      </a:rPr>
                      <m:t>𝐿𝑇𝑉</m:t>
                    </m:r>
                    <m:r>
                      <a:rPr lang="en-US" sz="1200" b="0" i="1">
                        <a:latin typeface="Cambria Math" charset="0"/>
                      </a:rPr>
                      <m:t>=</m:t>
                    </m:r>
                    <m:r>
                      <a:rPr lang="en-US" sz="1200" b="0" i="1">
                        <a:latin typeface="Cambria Math" charset="0"/>
                      </a:rPr>
                      <m:t>𝐴𝑣𝑒𝑟𝑎𝑔𝑒</m:t>
                    </m:r>
                    <m:r>
                      <a:rPr lang="en-US" sz="1200" b="0" i="1">
                        <a:latin typeface="Cambria Math" charset="0"/>
                      </a:rPr>
                      <m:t> </m:t>
                    </m:r>
                    <m:r>
                      <a:rPr lang="en-US" sz="1200" b="0" i="1">
                        <a:latin typeface="Cambria Math" charset="0"/>
                      </a:rPr>
                      <m:t>𝐶𝑢𝑠𝑡𝑜𝑚𝑒𝑟</m:t>
                    </m:r>
                    <m:r>
                      <a:rPr lang="en-US" sz="1200" b="0" i="1">
                        <a:latin typeface="Cambria Math" charset="0"/>
                      </a:rPr>
                      <m:t> </m:t>
                    </m:r>
                    <m:r>
                      <a:rPr lang="en-US" sz="1200" b="0" i="1">
                        <a:latin typeface="Cambria Math" charset="0"/>
                      </a:rPr>
                      <m:t>𝐿𝑖𝑓𝑒𝑡𝑖𝑚𝑒</m:t>
                    </m:r>
                    <m:r>
                      <a:rPr lang="en-US" sz="1200" b="0" i="1">
                        <a:latin typeface="Cambria Math" charset="0"/>
                      </a:rPr>
                      <m:t> </m:t>
                    </m:r>
                    <m:r>
                      <a:rPr lang="en-US" sz="1200" b="0" i="1">
                        <a:latin typeface="Cambria Math" charset="0"/>
                      </a:rPr>
                      <m:t>𝑥</m:t>
                    </m:r>
                    <m:r>
                      <a:rPr lang="en-US" sz="1200" b="0" i="1">
                        <a:latin typeface="Cambria Math" charset="0"/>
                      </a:rPr>
                      <m:t> </m:t>
                    </m:r>
                    <m:r>
                      <a:rPr lang="en-US" sz="1200" b="0" i="1">
                        <a:latin typeface="Cambria Math" charset="0"/>
                      </a:rPr>
                      <m:t>𝐴𝑣𝑒𝑟𝑎𝑔𝑒</m:t>
                    </m:r>
                    <m:r>
                      <a:rPr lang="en-US" sz="1200" b="0" i="1">
                        <a:latin typeface="Cambria Math" charset="0"/>
                      </a:rPr>
                      <m:t> </m:t>
                    </m:r>
                    <m:r>
                      <a:rPr lang="en-US" sz="1200" b="0" i="1">
                        <a:latin typeface="Cambria Math" charset="0"/>
                      </a:rPr>
                      <m:t>𝐺𝑟𝑜𝑠𝑠</m:t>
                    </m:r>
                    <m:r>
                      <a:rPr lang="en-US" sz="1200" b="0" i="1">
                        <a:latin typeface="Cambria Math" charset="0"/>
                      </a:rPr>
                      <m:t> </m:t>
                    </m:r>
                    <m:r>
                      <a:rPr lang="en-US" sz="1200" b="0" i="1">
                        <a:latin typeface="Cambria Math" charset="0"/>
                      </a:rPr>
                      <m:t>𝑃𝑟𝑜𝑓𝑖𝑡</m:t>
                    </m:r>
                    <m:r>
                      <a:rPr lang="en-US" sz="1200" b="0" i="1">
                        <a:latin typeface="Cambria Math" charset="0"/>
                      </a:rPr>
                      <m:t> </m:t>
                    </m:r>
                    <m:r>
                      <a:rPr lang="en-US" sz="1200" b="0" i="1">
                        <a:latin typeface="Cambria Math" charset="0"/>
                      </a:rPr>
                      <m:t>𝑝𝑒𝑟</m:t>
                    </m:r>
                    <m:r>
                      <a:rPr lang="en-US" sz="1200" b="0" i="1">
                        <a:latin typeface="Cambria Math" charset="0"/>
                      </a:rPr>
                      <m:t> </m:t>
                    </m:r>
                    <m:r>
                      <a:rPr lang="en-US" sz="1200" b="0" i="1">
                        <a:latin typeface="Cambria Math" charset="0"/>
                      </a:rPr>
                      <m:t>𝐴𝑐𝑐𝑜𝑢𝑛𝑡</m:t>
                    </m:r>
                  </m:oMath>
                </m:oMathPara>
              </a14:m>
              <a:endParaRPr lang="en-US" sz="1200"/>
            </a:p>
          </xdr:txBody>
        </xdr:sp>
      </mc:Choice>
      <mc:Fallback xmlns="">
        <xdr:sp macro="" textlink="">
          <xdr:nvSpPr>
            <xdr:cNvPr id="3" name="TextBox 2"/>
            <xdr:cNvSpPr txBox="1"/>
          </xdr:nvSpPr>
          <xdr:spPr>
            <a:xfrm>
              <a:off x="234950" y="1926988"/>
              <a:ext cx="7470507"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800" b="0" i="0">
                  <a:latin typeface="Cambria Math" charset="0"/>
                </a:rPr>
                <a:t>𝐿𝑇𝑉=𝐴𝑣𝑒𝑟𝑎𝑔𝑒 𝐶𝑢𝑠𝑡𝑜𝑚𝑒𝑟 𝐿𝑖𝑓𝑒𝑡𝑖𝑚𝑒 𝑥 𝐴𝑣𝑒𝑟𝑎𝑔𝑒 𝐺𝑟𝑜𝑠𝑠 𝑃𝑟𝑜𝑓𝑖𝑡 𝑝𝑒𝑟 𝐴𝑐𝑐𝑜𝑢𝑛𝑡</a:t>
              </a:r>
              <a:endParaRPr lang="en-US" sz="1800"/>
            </a:p>
          </xdr:txBody>
        </xdr:sp>
      </mc:Fallback>
    </mc:AlternateContent>
    <xdr:clientData/>
  </xdr:oneCellAnchor>
  <xdr:oneCellAnchor>
    <xdr:from>
      <xdr:col>0</xdr:col>
      <xdr:colOff>196850</xdr:colOff>
      <xdr:row>13</xdr:row>
      <xdr:rowOff>181401</xdr:rowOff>
    </xdr:from>
    <xdr:ext cx="2180084" cy="346890"/>
    <mc:AlternateContent xmlns:mc="http://schemas.openxmlformats.org/markup-compatibility/2006" xmlns:a14="http://schemas.microsoft.com/office/drawing/2010/main">
      <mc:Choice Requires="a14">
        <xdr:sp macro="" textlink="">
          <xdr:nvSpPr>
            <xdr:cNvPr id="4" name="TextBox 3"/>
            <xdr:cNvSpPr txBox="1"/>
          </xdr:nvSpPr>
          <xdr:spPr>
            <a:xfrm>
              <a:off x="196850" y="2854088"/>
              <a:ext cx="2180084" cy="346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charset="0"/>
                      </a:rPr>
                      <m:t>𝐿𝑇𝑉</m:t>
                    </m:r>
                    <m:r>
                      <a:rPr lang="en-US" sz="1200" b="0" i="1">
                        <a:latin typeface="Cambria Math" charset="0"/>
                      </a:rPr>
                      <m:t>=</m:t>
                    </m:r>
                    <m:f>
                      <m:fPr>
                        <m:ctrlPr>
                          <a:rPr lang="bg-BG" sz="1200" b="0" i="1">
                            <a:latin typeface="Cambria Math" charset="0"/>
                          </a:rPr>
                        </m:ctrlPr>
                      </m:fPr>
                      <m:num>
                        <m:r>
                          <a:rPr lang="en-US" sz="1200" b="0" i="1">
                            <a:latin typeface="Cambria Math" charset="0"/>
                          </a:rPr>
                          <m:t>𝐴𝑅𝑃𝐴</m:t>
                        </m:r>
                        <m:r>
                          <a:rPr lang="en-US" sz="1200" b="0" i="1">
                            <a:latin typeface="Cambria Math" charset="0"/>
                          </a:rPr>
                          <m:t> </m:t>
                        </m:r>
                        <m:r>
                          <a:rPr lang="en-US" sz="1200" b="0" i="1">
                            <a:latin typeface="Cambria Math" charset="0"/>
                          </a:rPr>
                          <m:t>𝑥</m:t>
                        </m:r>
                        <m:r>
                          <a:rPr lang="en-US" sz="1200" b="0" i="1">
                            <a:latin typeface="Cambria Math" charset="0"/>
                          </a:rPr>
                          <m:t> </m:t>
                        </m:r>
                        <m:r>
                          <a:rPr lang="en-US" sz="1200" b="0" i="1">
                            <a:latin typeface="Cambria Math" charset="0"/>
                          </a:rPr>
                          <m:t>𝐺𝑟𝑜𝑠𝑠</m:t>
                        </m:r>
                        <m:r>
                          <a:rPr lang="en-US" sz="1200" b="0" i="1">
                            <a:latin typeface="Cambria Math" charset="0"/>
                          </a:rPr>
                          <m:t> </m:t>
                        </m:r>
                        <m:r>
                          <a:rPr lang="en-US" sz="1200" b="0" i="1">
                            <a:latin typeface="Cambria Math" charset="0"/>
                          </a:rPr>
                          <m:t>𝑀𝑎𝑟𝑔𝑖𝑛</m:t>
                        </m:r>
                        <m:r>
                          <a:rPr lang="en-US" sz="1200" b="0" i="1">
                            <a:latin typeface="Cambria Math" charset="0"/>
                          </a:rPr>
                          <m:t> %</m:t>
                        </m:r>
                      </m:num>
                      <m:den>
                        <m:r>
                          <a:rPr lang="en-US" sz="1200" b="0" i="1">
                            <a:latin typeface="Cambria Math" charset="0"/>
                          </a:rPr>
                          <m:t>𝐶h𝑢𝑟𝑛</m:t>
                        </m:r>
                        <m:r>
                          <a:rPr lang="en-US" sz="1200" b="0" i="1">
                            <a:latin typeface="Cambria Math" charset="0"/>
                          </a:rPr>
                          <m:t> </m:t>
                        </m:r>
                        <m:r>
                          <a:rPr lang="en-US" sz="1200" b="0" i="1">
                            <a:latin typeface="Cambria Math" charset="0"/>
                          </a:rPr>
                          <m:t>𝑅𝑎𝑡𝑒</m:t>
                        </m:r>
                      </m:den>
                    </m:f>
                  </m:oMath>
                </m:oMathPara>
              </a14:m>
              <a:endParaRPr lang="en-US" sz="1200"/>
            </a:p>
          </xdr:txBody>
        </xdr:sp>
      </mc:Choice>
      <mc:Fallback xmlns="">
        <xdr:sp macro="" textlink="">
          <xdr:nvSpPr>
            <xdr:cNvPr id="4" name="TextBox 3"/>
            <xdr:cNvSpPr txBox="1"/>
          </xdr:nvSpPr>
          <xdr:spPr>
            <a:xfrm>
              <a:off x="196850" y="2854088"/>
              <a:ext cx="3269998" cy="5203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800" b="0" i="0">
                  <a:latin typeface="Cambria Math" charset="0"/>
                </a:rPr>
                <a:t>𝐿𝑇𝑉=</a:t>
              </a:r>
              <a:r>
                <a:rPr lang="bg-BG" sz="1800" b="0" i="0">
                  <a:latin typeface="Cambria Math" charset="0"/>
                </a:rPr>
                <a:t>(</a:t>
              </a:r>
              <a:r>
                <a:rPr lang="en-US" sz="1800" b="0" i="0">
                  <a:latin typeface="Cambria Math" charset="0"/>
                </a:rPr>
                <a:t>𝐴𝑅𝑃𝐴 𝑥 𝐺𝑟𝑜𝑠𝑠 𝑀𝑎𝑟𝑔𝑖𝑛 %</a:t>
              </a:r>
              <a:r>
                <a:rPr lang="bg-BG" sz="1800" b="0" i="0">
                  <a:latin typeface="Cambria Math" charset="0"/>
                </a:rPr>
                <a:t>)/(</a:t>
              </a:r>
              <a:r>
                <a:rPr lang="en-US" sz="1800" b="0" i="0">
                  <a:latin typeface="Cambria Math" charset="0"/>
                </a:rPr>
                <a:t>𝐶ℎ𝑢𝑟𝑛 𝑅𝑎𝑡𝑒</a:t>
              </a:r>
              <a:r>
                <a:rPr lang="bg-BG" sz="1800" b="0" i="0">
                  <a:latin typeface="Cambria Math" charset="0"/>
                </a:rPr>
                <a:t>)</a:t>
              </a:r>
              <a:endParaRPr lang="en-US" sz="1800"/>
            </a:p>
          </xdr:txBody>
        </xdr:sp>
      </mc:Fallback>
    </mc:AlternateContent>
    <xdr:clientData/>
  </xdr:oneCellAnchor>
  <xdr:oneCellAnchor>
    <xdr:from>
      <xdr:col>0</xdr:col>
      <xdr:colOff>234665</xdr:colOff>
      <xdr:row>20</xdr:row>
      <xdr:rowOff>83024</xdr:rowOff>
    </xdr:from>
    <xdr:ext cx="3889142" cy="353687"/>
    <mc:AlternateContent xmlns:mc="http://schemas.openxmlformats.org/markup-compatibility/2006" xmlns:a14="http://schemas.microsoft.com/office/drawing/2010/main">
      <mc:Choice Requires="a14">
        <xdr:sp macro="" textlink="">
          <xdr:nvSpPr>
            <xdr:cNvPr id="5" name="TextBox 4"/>
            <xdr:cNvSpPr txBox="1"/>
          </xdr:nvSpPr>
          <xdr:spPr>
            <a:xfrm>
              <a:off x="234665" y="4148920"/>
              <a:ext cx="3889142" cy="3536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charset="0"/>
                      </a:rPr>
                      <m:t>𝑊𝐴𝐶𝐶</m:t>
                    </m:r>
                    <m:r>
                      <a:rPr lang="en-US" sz="1200" b="0" i="1">
                        <a:latin typeface="Cambria Math" charset="0"/>
                      </a:rPr>
                      <m:t>= </m:t>
                    </m:r>
                    <m:f>
                      <m:fPr>
                        <m:ctrlPr>
                          <a:rPr lang="bg-BG" sz="1200" b="0" i="1">
                            <a:latin typeface="Cambria Math" charset="0"/>
                          </a:rPr>
                        </m:ctrlPr>
                      </m:fPr>
                      <m:num>
                        <m:r>
                          <a:rPr lang="en-US" sz="1200" b="0" i="1">
                            <a:latin typeface="Cambria Math" charset="0"/>
                          </a:rPr>
                          <m:t>𝑉𝑒</m:t>
                        </m:r>
                      </m:num>
                      <m:den>
                        <m:r>
                          <a:rPr lang="en-US" sz="1200" b="0" i="1">
                            <a:latin typeface="Cambria Math" charset="0"/>
                          </a:rPr>
                          <m:t>𝑉𝑒</m:t>
                        </m:r>
                        <m:r>
                          <a:rPr lang="en-US" sz="1200" b="0" i="1">
                            <a:latin typeface="Cambria Math" charset="0"/>
                          </a:rPr>
                          <m:t>+</m:t>
                        </m:r>
                        <m:r>
                          <a:rPr lang="en-US" sz="1200" b="0" i="1">
                            <a:latin typeface="Cambria Math" charset="0"/>
                          </a:rPr>
                          <m:t>𝑉𝑑</m:t>
                        </m:r>
                      </m:den>
                    </m:f>
                    <m:r>
                      <a:rPr lang="en-US" sz="1200" b="0" i="1">
                        <a:latin typeface="Cambria Math" charset="0"/>
                      </a:rPr>
                      <m:t> </m:t>
                    </m:r>
                    <m:r>
                      <a:rPr lang="en-US" sz="1200" b="0" i="1">
                        <a:latin typeface="Cambria Math" charset="0"/>
                      </a:rPr>
                      <m:t>𝑥</m:t>
                    </m:r>
                    <m:r>
                      <a:rPr lang="en-US" sz="1200" b="0" i="1">
                        <a:latin typeface="Cambria Math" charset="0"/>
                      </a:rPr>
                      <m:t> </m:t>
                    </m:r>
                    <m:r>
                      <a:rPr lang="en-US" sz="1200" b="0" i="1">
                        <a:latin typeface="Cambria Math" charset="0"/>
                      </a:rPr>
                      <m:t>𝐾𝑒</m:t>
                    </m:r>
                    <m:r>
                      <a:rPr lang="en-US" sz="1200" b="0" i="1">
                        <a:latin typeface="Cambria Math" charset="0"/>
                      </a:rPr>
                      <m:t>      +        </m:t>
                    </m:r>
                    <m:f>
                      <m:fPr>
                        <m:ctrlPr>
                          <a:rPr lang="bg-BG" sz="1200" b="0" i="1">
                            <a:latin typeface="Cambria Math" charset="0"/>
                          </a:rPr>
                        </m:ctrlPr>
                      </m:fPr>
                      <m:num>
                        <m:r>
                          <a:rPr lang="en-US" sz="1200" b="0" i="1">
                            <a:latin typeface="Cambria Math" charset="0"/>
                          </a:rPr>
                          <m:t>𝑉𝑑</m:t>
                        </m:r>
                      </m:num>
                      <m:den>
                        <m:r>
                          <a:rPr lang="en-US" sz="1200" b="0" i="1">
                            <a:latin typeface="Cambria Math" charset="0"/>
                          </a:rPr>
                          <m:t>𝑉𝑒</m:t>
                        </m:r>
                        <m:r>
                          <a:rPr lang="en-US" sz="1200" b="0" i="1">
                            <a:latin typeface="Cambria Math" charset="0"/>
                          </a:rPr>
                          <m:t>+</m:t>
                        </m:r>
                        <m:r>
                          <a:rPr lang="en-US" sz="1200" b="0" i="1">
                            <a:latin typeface="Cambria Math" charset="0"/>
                          </a:rPr>
                          <m:t>𝑉𝑑</m:t>
                        </m:r>
                      </m:den>
                    </m:f>
                    <m:r>
                      <a:rPr lang="en-US" sz="1200" b="0" i="1">
                        <a:latin typeface="Cambria Math" charset="0"/>
                      </a:rPr>
                      <m:t> </m:t>
                    </m:r>
                    <m:r>
                      <a:rPr lang="en-US" sz="1200" b="0" i="1">
                        <a:latin typeface="Cambria Math" charset="0"/>
                      </a:rPr>
                      <m:t>𝑥</m:t>
                    </m:r>
                    <m:r>
                      <a:rPr lang="en-US" sz="1200" b="0" i="1">
                        <a:latin typeface="Cambria Math" charset="0"/>
                      </a:rPr>
                      <m:t> </m:t>
                    </m:r>
                    <m:r>
                      <a:rPr lang="en-US" sz="1200" b="0" i="1">
                        <a:latin typeface="Cambria Math" charset="0"/>
                      </a:rPr>
                      <m:t>𝐾𝑑</m:t>
                    </m:r>
                    <m:r>
                      <a:rPr lang="en-US" sz="1200" b="0" i="1">
                        <a:latin typeface="Cambria Math" charset="0"/>
                      </a:rPr>
                      <m:t> </m:t>
                    </m:r>
                    <m:r>
                      <a:rPr lang="en-US" sz="1200" b="0" i="1">
                        <a:latin typeface="Cambria Math" charset="0"/>
                      </a:rPr>
                      <m:t>𝑥</m:t>
                    </m:r>
                    <m:r>
                      <a:rPr lang="en-US" sz="1200" b="0" i="1">
                        <a:latin typeface="Cambria Math" charset="0"/>
                      </a:rPr>
                      <m:t> (1−</m:t>
                    </m:r>
                    <m:r>
                      <a:rPr lang="en-US" sz="1200" b="0" i="1">
                        <a:latin typeface="Cambria Math" charset="0"/>
                      </a:rPr>
                      <m:t>𝑇</m:t>
                    </m:r>
                    <m:r>
                      <a:rPr lang="en-US" sz="1200" b="0" i="1">
                        <a:latin typeface="Cambria Math" charset="0"/>
                      </a:rPr>
                      <m:t>) </m:t>
                    </m:r>
                  </m:oMath>
                </m:oMathPara>
              </a14:m>
              <a:endParaRPr lang="en-US" sz="1200"/>
            </a:p>
          </xdr:txBody>
        </xdr:sp>
      </mc:Choice>
      <mc:Fallback xmlns="">
        <xdr:sp macro="" textlink="">
          <xdr:nvSpPr>
            <xdr:cNvPr id="5" name="TextBox 4"/>
            <xdr:cNvSpPr txBox="1"/>
          </xdr:nvSpPr>
          <xdr:spPr>
            <a:xfrm>
              <a:off x="234665" y="4148920"/>
              <a:ext cx="5833007" cy="530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800" b="0" i="0">
                  <a:latin typeface="Cambria Math" charset="0"/>
                </a:rPr>
                <a:t>𝑊𝐴𝐶𝐶=  𝑉𝑒</a:t>
              </a:r>
              <a:r>
                <a:rPr lang="bg-BG" sz="1800" b="0" i="0">
                  <a:latin typeface="Cambria Math" charset="0"/>
                </a:rPr>
                <a:t>/(</a:t>
              </a:r>
              <a:r>
                <a:rPr lang="en-US" sz="1800" b="0" i="0">
                  <a:latin typeface="Cambria Math" charset="0"/>
                </a:rPr>
                <a:t>𝑉𝑒+𝑉𝑑</a:t>
              </a:r>
              <a:r>
                <a:rPr lang="bg-BG" sz="1800" b="0" i="0">
                  <a:latin typeface="Cambria Math" charset="0"/>
                </a:rPr>
                <a:t>)</a:t>
              </a:r>
              <a:r>
                <a:rPr lang="en-US" sz="1800" b="0" i="0">
                  <a:latin typeface="Cambria Math" charset="0"/>
                </a:rPr>
                <a:t>  𝑥 𝐾𝑒      +         𝑉𝑑</a:t>
              </a:r>
              <a:r>
                <a:rPr lang="bg-BG" sz="1800" b="0" i="0">
                  <a:latin typeface="Cambria Math" charset="0"/>
                </a:rPr>
                <a:t>/(</a:t>
              </a:r>
              <a:r>
                <a:rPr lang="en-US" sz="1800" b="0" i="0">
                  <a:latin typeface="Cambria Math" charset="0"/>
                </a:rPr>
                <a:t>𝑉𝑒+𝑉𝑑</a:t>
              </a:r>
              <a:r>
                <a:rPr lang="bg-BG" sz="1800" b="0" i="0">
                  <a:latin typeface="Cambria Math" charset="0"/>
                </a:rPr>
                <a:t>)</a:t>
              </a:r>
              <a:r>
                <a:rPr lang="en-US" sz="1800" b="0" i="0">
                  <a:latin typeface="Cambria Math" charset="0"/>
                </a:rPr>
                <a:t>  𝑥 𝐾𝑑 𝑥 (1−𝑇) </a:t>
              </a:r>
              <a:endParaRPr lang="en-US" sz="1800"/>
            </a:p>
          </xdr:txBody>
        </xdr:sp>
      </mc:Fallback>
    </mc:AlternateContent>
    <xdr:clientData/>
  </xdr:oneCellAnchor>
  <xdr:oneCellAnchor>
    <xdr:from>
      <xdr:col>0</xdr:col>
      <xdr:colOff>272576</xdr:colOff>
      <xdr:row>25</xdr:row>
      <xdr:rowOff>139889</xdr:rowOff>
    </xdr:from>
    <xdr:ext cx="1931105" cy="187872"/>
    <mc:AlternateContent xmlns:mc="http://schemas.openxmlformats.org/markup-compatibility/2006" xmlns:a14="http://schemas.microsoft.com/office/drawing/2010/main">
      <mc:Choice Requires="a14">
        <xdr:sp macro="" textlink="">
          <xdr:nvSpPr>
            <xdr:cNvPr id="6" name="TextBox 5"/>
            <xdr:cNvSpPr txBox="1"/>
          </xdr:nvSpPr>
          <xdr:spPr>
            <a:xfrm>
              <a:off x="272576" y="5200934"/>
              <a:ext cx="193110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charset="0"/>
                      </a:rPr>
                      <m:t>𝐾𝑒</m:t>
                    </m:r>
                    <m:r>
                      <a:rPr lang="en-US" sz="1200" b="0" i="1">
                        <a:latin typeface="Cambria Math" charset="0"/>
                      </a:rPr>
                      <m:t>=  </m:t>
                    </m:r>
                    <m:r>
                      <a:rPr lang="en-US" sz="1200" b="0" i="1">
                        <a:latin typeface="Cambria Math" charset="0"/>
                      </a:rPr>
                      <m:t>𝑅𝑓</m:t>
                    </m:r>
                    <m:r>
                      <a:rPr lang="en-US" sz="1200" b="0" i="1">
                        <a:latin typeface="Cambria Math" charset="0"/>
                      </a:rPr>
                      <m:t>+ </m:t>
                    </m:r>
                    <m:r>
                      <a:rPr lang="en-US" sz="1200" b="0" i="1">
                        <a:latin typeface="Cambria Math" charset="0"/>
                        <a:ea typeface="Cambria Math" charset="0"/>
                        <a:cs typeface="Cambria Math" charset="0"/>
                      </a:rPr>
                      <m:t>𝛽</m:t>
                    </m:r>
                    <m:r>
                      <a:rPr lang="en-US" sz="1200" b="0" i="1">
                        <a:latin typeface="Cambria Math" charset="0"/>
                        <a:ea typeface="Cambria Math" charset="0"/>
                        <a:cs typeface="Cambria Math" charset="0"/>
                      </a:rPr>
                      <m:t> ∗(</m:t>
                    </m:r>
                    <m:r>
                      <a:rPr lang="en-US" sz="1200" b="0" i="1">
                        <a:latin typeface="Cambria Math" charset="0"/>
                        <a:ea typeface="Cambria Math" charset="0"/>
                        <a:cs typeface="Cambria Math" charset="0"/>
                      </a:rPr>
                      <m:t>𝑅𝑚</m:t>
                    </m:r>
                    <m:r>
                      <a:rPr lang="en-US" sz="1200" b="0" i="1">
                        <a:latin typeface="Cambria Math" charset="0"/>
                        <a:ea typeface="Cambria Math" charset="0"/>
                        <a:cs typeface="Cambria Math" charset="0"/>
                      </a:rPr>
                      <m:t> −</m:t>
                    </m:r>
                    <m:r>
                      <a:rPr lang="en-US" sz="1200" b="0" i="1">
                        <a:latin typeface="Cambria Math" charset="0"/>
                        <a:ea typeface="Cambria Math" charset="0"/>
                        <a:cs typeface="Cambria Math" charset="0"/>
                      </a:rPr>
                      <m:t>𝑅𝑓</m:t>
                    </m:r>
                    <m:r>
                      <a:rPr lang="en-US" sz="1200" b="0" i="1">
                        <a:latin typeface="Cambria Math" charset="0"/>
                        <a:ea typeface="Cambria Math" charset="0"/>
                        <a:cs typeface="Cambria Math" charset="0"/>
                      </a:rPr>
                      <m:t>)</m:t>
                    </m:r>
                  </m:oMath>
                </m:oMathPara>
              </a14:m>
              <a:endParaRPr lang="en-US" sz="1200"/>
            </a:p>
          </xdr:txBody>
        </xdr:sp>
      </mc:Choice>
      <mc:Fallback xmlns="">
        <xdr:sp macro="" textlink="">
          <xdr:nvSpPr>
            <xdr:cNvPr id="6" name="TextBox 5"/>
            <xdr:cNvSpPr txBox="1"/>
          </xdr:nvSpPr>
          <xdr:spPr>
            <a:xfrm>
              <a:off x="272576" y="5200934"/>
              <a:ext cx="289637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800" b="0" i="0">
                  <a:latin typeface="Cambria Math" charset="0"/>
                </a:rPr>
                <a:t>𝐾𝑒=  𝑅𝑓+ </a:t>
              </a:r>
              <a:r>
                <a:rPr lang="en-US" sz="1800" b="0" i="0">
                  <a:latin typeface="Cambria Math" charset="0"/>
                  <a:ea typeface="Cambria Math" charset="0"/>
                  <a:cs typeface="Cambria Math" charset="0"/>
                </a:rPr>
                <a:t>𝛽 ∗(𝑅𝑚 −𝑅𝑓)</a:t>
              </a:r>
              <a:endParaRPr lang="en-US" sz="1800"/>
            </a:p>
          </xdr:txBody>
        </xdr:sp>
      </mc:Fallback>
    </mc:AlternateContent>
    <xdr:clientData/>
  </xdr:oneCellAnchor>
  <xdr:oneCellAnchor>
    <xdr:from>
      <xdr:col>0</xdr:col>
      <xdr:colOff>301009</xdr:colOff>
      <xdr:row>30</xdr:row>
      <xdr:rowOff>130412</xdr:rowOff>
    </xdr:from>
    <xdr:ext cx="65" cy="250453"/>
    <xdr:sp macro="" textlink="">
      <xdr:nvSpPr>
        <xdr:cNvPr id="7" name="TextBox 6"/>
        <xdr:cNvSpPr txBox="1"/>
      </xdr:nvSpPr>
      <xdr:spPr>
        <a:xfrm>
          <a:off x="301009" y="6186606"/>
          <a:ext cx="65"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600"/>
        </a:p>
      </xdr:txBody>
    </xdr:sp>
    <xdr:clientData/>
  </xdr:oneCellAnchor>
  <xdr:oneCellAnchor>
    <xdr:from>
      <xdr:col>0</xdr:col>
      <xdr:colOff>414741</xdr:colOff>
      <xdr:row>30</xdr:row>
      <xdr:rowOff>120934</xdr:rowOff>
    </xdr:from>
    <xdr:ext cx="3950762" cy="379656"/>
    <mc:AlternateContent xmlns:mc="http://schemas.openxmlformats.org/markup-compatibility/2006" xmlns:a14="http://schemas.microsoft.com/office/drawing/2010/main">
      <mc:Choice Requires="a14">
        <xdr:sp macro="" textlink="">
          <xdr:nvSpPr>
            <xdr:cNvPr id="8" name="TextBox 7"/>
            <xdr:cNvSpPr txBox="1"/>
          </xdr:nvSpPr>
          <xdr:spPr>
            <a:xfrm>
              <a:off x="414741" y="6177128"/>
              <a:ext cx="3950762" cy="379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charset="0"/>
                      </a:rPr>
                      <m:t>𝐿𝑇𝑉</m:t>
                    </m:r>
                    <m:r>
                      <a:rPr lang="en-US" sz="1200" b="0" i="1">
                        <a:latin typeface="Cambria Math" charset="0"/>
                      </a:rPr>
                      <m:t>=</m:t>
                    </m:r>
                    <m:r>
                      <a:rPr lang="en-US" sz="1200" b="0" i="1">
                        <a:latin typeface="Cambria Math" charset="0"/>
                      </a:rPr>
                      <m:t>𝐴𝑅𝑃𝐴</m:t>
                    </m:r>
                    <m:r>
                      <a:rPr lang="en-US" sz="1200" b="0" i="1">
                        <a:latin typeface="Cambria Math" charset="0"/>
                      </a:rPr>
                      <m:t> </m:t>
                    </m:r>
                    <m:r>
                      <a:rPr lang="en-US" sz="1200" b="0" i="1">
                        <a:latin typeface="Cambria Math" charset="0"/>
                      </a:rPr>
                      <m:t>𝑥</m:t>
                    </m:r>
                    <m:r>
                      <a:rPr lang="en-US" sz="1200" b="0" i="1">
                        <a:latin typeface="Cambria Math" charset="0"/>
                      </a:rPr>
                      <m:t> </m:t>
                    </m:r>
                    <m:r>
                      <a:rPr lang="en-US" sz="1200" b="0" i="1">
                        <a:latin typeface="Cambria Math" charset="0"/>
                      </a:rPr>
                      <m:t>𝐺𝑟𝑜𝑠𝑠</m:t>
                    </m:r>
                    <m:r>
                      <a:rPr lang="en-US" sz="1200" b="0" i="1">
                        <a:latin typeface="Cambria Math" charset="0"/>
                      </a:rPr>
                      <m:t> </m:t>
                    </m:r>
                    <m:r>
                      <a:rPr lang="en-US" sz="1200" b="0" i="1">
                        <a:latin typeface="Cambria Math" charset="0"/>
                      </a:rPr>
                      <m:t>𝑀𝑎𝑟𝑔𝑖𝑛</m:t>
                    </m:r>
                    <m:r>
                      <a:rPr lang="en-US" sz="1200" b="0" i="1">
                        <a:latin typeface="Cambria Math" charset="0"/>
                      </a:rPr>
                      <m:t>%  </m:t>
                    </m:r>
                    <m:r>
                      <a:rPr lang="en-US" sz="1200" b="0" i="1">
                        <a:latin typeface="Cambria Math" charset="0"/>
                      </a:rPr>
                      <m:t>𝑥</m:t>
                    </m:r>
                    <m:r>
                      <a:rPr lang="en-US" sz="1200" b="0" i="1">
                        <a:latin typeface="Cambria Math" charset="0"/>
                      </a:rPr>
                      <m:t>  </m:t>
                    </m:r>
                    <m:d>
                      <m:dPr>
                        <m:ctrlPr>
                          <a:rPr lang="is-IS" sz="1200" b="0" i="1">
                            <a:latin typeface="Cambria Math" charset="0"/>
                          </a:rPr>
                        </m:ctrlPr>
                      </m:dPr>
                      <m:e>
                        <m:r>
                          <a:rPr lang="en-US" sz="1200" b="0" i="1">
                            <a:latin typeface="Cambria Math" charset="0"/>
                          </a:rPr>
                          <m:t> </m:t>
                        </m:r>
                        <m:f>
                          <m:fPr>
                            <m:ctrlPr>
                              <a:rPr lang="bg-BG" sz="1200" b="0" i="1">
                                <a:latin typeface="Cambria Math" charset="0"/>
                              </a:rPr>
                            </m:ctrlPr>
                          </m:fPr>
                          <m:num>
                            <m:r>
                              <a:rPr lang="en-US" sz="1200" b="0" i="1">
                                <a:latin typeface="Cambria Math" charset="0"/>
                              </a:rPr>
                              <m:t>1</m:t>
                            </m:r>
                          </m:num>
                          <m:den>
                            <m:r>
                              <a:rPr lang="en-US" sz="1200" b="0" i="1">
                                <a:latin typeface="Cambria Math" charset="0"/>
                              </a:rPr>
                              <m:t>(1−</m:t>
                            </m:r>
                            <m:r>
                              <a:rPr lang="en-US" sz="1200" b="0" i="1">
                                <a:latin typeface="Cambria Math" charset="0"/>
                              </a:rPr>
                              <m:t>𝐾</m:t>
                            </m:r>
                            <m:r>
                              <a:rPr lang="en-US" sz="1200" b="0" i="1">
                                <a:latin typeface="Cambria Math" charset="0"/>
                              </a:rPr>
                              <m:t>)</m:t>
                            </m:r>
                          </m:den>
                        </m:f>
                        <m:r>
                          <a:rPr lang="en-US" sz="1200" b="0" i="1">
                            <a:latin typeface="Cambria Math" charset="0"/>
                          </a:rPr>
                          <m:t> + </m:t>
                        </m:r>
                        <m:f>
                          <m:fPr>
                            <m:ctrlPr>
                              <a:rPr lang="bg-BG" sz="1200" b="0" i="1">
                                <a:latin typeface="Cambria Math" charset="0"/>
                              </a:rPr>
                            </m:ctrlPr>
                          </m:fPr>
                          <m:num>
                            <m:r>
                              <a:rPr lang="en-US" sz="1200" b="0" i="1">
                                <a:latin typeface="Cambria Math" charset="0"/>
                              </a:rPr>
                              <m:t>𝐺</m:t>
                            </m:r>
                            <m:r>
                              <a:rPr lang="en-US" sz="1200" b="0" i="1">
                                <a:latin typeface="Cambria Math" charset="0"/>
                              </a:rPr>
                              <m:t> </m:t>
                            </m:r>
                            <m:r>
                              <a:rPr lang="en-US" sz="1200" b="0" i="1">
                                <a:latin typeface="Cambria Math" charset="0"/>
                              </a:rPr>
                              <m:t>𝑥</m:t>
                            </m:r>
                            <m:r>
                              <a:rPr lang="en-US" sz="1200" b="0" i="1">
                                <a:latin typeface="Cambria Math" charset="0"/>
                              </a:rPr>
                              <m:t> </m:t>
                            </m:r>
                            <m:r>
                              <a:rPr lang="en-US" sz="1200" b="0" i="1">
                                <a:latin typeface="Cambria Math" charset="0"/>
                              </a:rPr>
                              <m:t>𝐾</m:t>
                            </m:r>
                          </m:num>
                          <m:den>
                            <m:sSup>
                              <m:sSupPr>
                                <m:ctrlPr>
                                  <a:rPr lang="en-US" sz="1200" b="0" i="1">
                                    <a:latin typeface="Cambria Math" charset="0"/>
                                  </a:rPr>
                                </m:ctrlPr>
                              </m:sSupPr>
                              <m:e>
                                <m:r>
                                  <a:rPr lang="en-US" sz="1200" b="0" i="1">
                                    <a:latin typeface="Cambria Math" charset="0"/>
                                  </a:rPr>
                                  <m:t>(1−</m:t>
                                </m:r>
                                <m:r>
                                  <a:rPr lang="en-US" sz="1200" b="0" i="1">
                                    <a:latin typeface="Cambria Math" charset="0"/>
                                  </a:rPr>
                                  <m:t>𝐾</m:t>
                                </m:r>
                                <m:r>
                                  <a:rPr lang="en-US" sz="1200" b="0" i="1">
                                    <a:latin typeface="Cambria Math" charset="0"/>
                                  </a:rPr>
                                  <m:t>)</m:t>
                                </m:r>
                              </m:e>
                              <m:sup>
                                <m:r>
                                  <a:rPr lang="en-US" sz="1200" b="0" i="1">
                                    <a:latin typeface="Cambria Math" charset="0"/>
                                  </a:rPr>
                                  <m:t>2</m:t>
                                </m:r>
                              </m:sup>
                            </m:sSup>
                          </m:den>
                        </m:f>
                      </m:e>
                    </m:d>
                    <m:r>
                      <a:rPr lang="en-US" sz="1200" b="0" i="1">
                        <a:latin typeface="Cambria Math" charset="0"/>
                      </a:rPr>
                      <m:t> </m:t>
                    </m:r>
                  </m:oMath>
                </m:oMathPara>
              </a14:m>
              <a:endParaRPr lang="en-US" sz="1200"/>
            </a:p>
          </xdr:txBody>
        </xdr:sp>
      </mc:Choice>
      <mc:Fallback xmlns="">
        <xdr:sp macro="" textlink="">
          <xdr:nvSpPr>
            <xdr:cNvPr id="8" name="TextBox 7"/>
            <xdr:cNvSpPr txBox="1"/>
          </xdr:nvSpPr>
          <xdr:spPr>
            <a:xfrm>
              <a:off x="414741" y="6177128"/>
              <a:ext cx="3798669" cy="379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200" b="0" i="0">
                  <a:latin typeface="Cambria Math" charset="0"/>
                </a:rPr>
                <a:t>𝐿𝑇𝑉=𝐴𝑅𝑃𝐴 𝑥 𝐺𝑟𝑜𝑠𝑠 𝑀𝑎𝑟𝑔𝑖𝑛%  𝑥     1</a:t>
              </a:r>
              <a:r>
                <a:rPr lang="bg-BG" sz="1200" b="0" i="0">
                  <a:latin typeface="Cambria Math" charset="0"/>
                </a:rPr>
                <a:t>/(</a:t>
              </a:r>
              <a:r>
                <a:rPr lang="en-US" sz="1200" b="0" i="0">
                  <a:latin typeface="Cambria Math" charset="0"/>
                </a:rPr>
                <a:t>(1−𝐾)</a:t>
              </a:r>
              <a:r>
                <a:rPr lang="bg-BG" sz="1200" b="0" i="0">
                  <a:latin typeface="Cambria Math" charset="0"/>
                </a:rPr>
                <a:t>)</a:t>
              </a:r>
              <a:r>
                <a:rPr lang="en-US" sz="1200" b="0" i="0">
                  <a:latin typeface="Cambria Math" charset="0"/>
                </a:rPr>
                <a:t>  +  </a:t>
              </a:r>
              <a:r>
                <a:rPr lang="bg-BG" sz="1200" b="0" i="0">
                  <a:latin typeface="Cambria Math" charset="0"/>
                </a:rPr>
                <a:t>(</a:t>
              </a:r>
              <a:r>
                <a:rPr lang="en-US" sz="1200" b="0" i="0">
                  <a:latin typeface="Cambria Math" charset="0"/>
                </a:rPr>
                <a:t>𝐺 𝑥 𝐾</a:t>
              </a:r>
              <a:r>
                <a:rPr lang="bg-BG" sz="1200" b="0" i="0">
                  <a:latin typeface="Cambria Math" charset="0"/>
                </a:rPr>
                <a:t>)/</a:t>
              </a:r>
              <a:r>
                <a:rPr lang="en-US" sz="1200" b="0" i="0">
                  <a:latin typeface="Cambria Math" charset="0"/>
                </a:rPr>
                <a:t>〖(1−𝐾)〗^2</a:t>
              </a:r>
              <a:r>
                <a:rPr lang="bg-BG" sz="1200" b="0" i="0">
                  <a:latin typeface="Cambria Math" charset="0"/>
                </a:rPr>
                <a:t> </a:t>
              </a:r>
              <a:endParaRPr lang="en-US" sz="1200"/>
            </a:p>
          </xdr:txBody>
        </xdr:sp>
      </mc:Fallback>
    </mc:AlternateContent>
    <xdr:clientData/>
  </xdr:oneCellAnchor>
  <xdr:oneCellAnchor>
    <xdr:from>
      <xdr:col>0</xdr:col>
      <xdr:colOff>367352</xdr:colOff>
      <xdr:row>34</xdr:row>
      <xdr:rowOff>187277</xdr:rowOff>
    </xdr:from>
    <xdr:ext cx="2770310" cy="187872"/>
    <mc:AlternateContent xmlns:mc="http://schemas.openxmlformats.org/markup-compatibility/2006" xmlns:a14="http://schemas.microsoft.com/office/drawing/2010/main">
      <mc:Choice Requires="a14">
        <xdr:sp macro="" textlink="">
          <xdr:nvSpPr>
            <xdr:cNvPr id="9" name="TextBox 8"/>
            <xdr:cNvSpPr txBox="1"/>
          </xdr:nvSpPr>
          <xdr:spPr>
            <a:xfrm>
              <a:off x="367352" y="7039590"/>
              <a:ext cx="2770310"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charset="0"/>
                      </a:rPr>
                      <m:t>𝐾</m:t>
                    </m:r>
                    <m:r>
                      <a:rPr lang="en-US" sz="1200" b="0" i="1">
                        <a:latin typeface="Cambria Math" charset="0"/>
                      </a:rPr>
                      <m:t>=  </m:t>
                    </m:r>
                    <m:d>
                      <m:dPr>
                        <m:ctrlPr>
                          <a:rPr lang="en-US" sz="1200" b="0" i="1">
                            <a:latin typeface="Cambria Math" charset="0"/>
                          </a:rPr>
                        </m:ctrlPr>
                      </m:dPr>
                      <m:e>
                        <m:r>
                          <a:rPr lang="en-US" sz="1200" b="0" i="1">
                            <a:latin typeface="Cambria Math" charset="0"/>
                          </a:rPr>
                          <m:t>1−</m:t>
                        </m:r>
                        <m:r>
                          <a:rPr lang="en-US" sz="1200" b="0" i="1">
                            <a:latin typeface="Cambria Math" charset="0"/>
                          </a:rPr>
                          <m:t>𝐶h𝑢𝑟𝑛</m:t>
                        </m:r>
                      </m:e>
                    </m:d>
                    <m:r>
                      <a:rPr lang="en-US" sz="1200" b="0" i="1">
                        <a:latin typeface="Cambria Math" charset="0"/>
                      </a:rPr>
                      <m:t> </m:t>
                    </m:r>
                    <m:r>
                      <a:rPr lang="en-US" sz="1200" b="0" i="1">
                        <a:latin typeface="Cambria Math" charset="0"/>
                      </a:rPr>
                      <m:t>𝑥</m:t>
                    </m:r>
                    <m:r>
                      <a:rPr lang="en-US" sz="1200" b="0" i="1">
                        <a:latin typeface="Cambria Math" charset="0"/>
                      </a:rPr>
                      <m:t> (1−</m:t>
                    </m:r>
                    <m:r>
                      <a:rPr lang="en-US" sz="1200" b="0" i="1">
                        <a:latin typeface="Cambria Math" charset="0"/>
                      </a:rPr>
                      <m:t>𝐷𝑖𝑠𝑐𝑜𝑢𝑛𝑡</m:t>
                    </m:r>
                    <m:r>
                      <a:rPr lang="en-US" sz="1200" b="0" i="1">
                        <a:latin typeface="Cambria Math" charset="0"/>
                      </a:rPr>
                      <m:t> </m:t>
                    </m:r>
                    <m:r>
                      <a:rPr lang="en-US" sz="1200" b="0" i="1">
                        <a:latin typeface="Cambria Math" charset="0"/>
                      </a:rPr>
                      <m:t>𝑅𝑎𝑡𝑒</m:t>
                    </m:r>
                    <m:r>
                      <a:rPr lang="en-US" sz="1200" b="0" i="1">
                        <a:latin typeface="Cambria Math" charset="0"/>
                      </a:rPr>
                      <m:t>)</m:t>
                    </m:r>
                  </m:oMath>
                </m:oMathPara>
              </a14:m>
              <a:endParaRPr lang="en-US" sz="1200"/>
            </a:p>
          </xdr:txBody>
        </xdr:sp>
      </mc:Choice>
      <mc:Fallback xmlns="">
        <xdr:sp macro="" textlink="">
          <xdr:nvSpPr>
            <xdr:cNvPr id="9" name="TextBox 8"/>
            <xdr:cNvSpPr txBox="1"/>
          </xdr:nvSpPr>
          <xdr:spPr>
            <a:xfrm>
              <a:off x="367352" y="7039590"/>
              <a:ext cx="2770310"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200" b="0" i="0">
                  <a:latin typeface="Cambria Math" charset="0"/>
                </a:rPr>
                <a:t>𝐾=  (1−𝐶ℎ𝑢𝑟𝑛)  𝑥 (1−𝐷𝑖𝑠𝑐𝑜𝑢𝑛𝑡 𝑅𝑎𝑡𝑒)</a:t>
              </a:r>
              <a:endParaRPr lang="en-US" sz="1200"/>
            </a:p>
          </xdr:txBody>
        </xdr:sp>
      </mc:Fallback>
    </mc:AlternateContent>
    <xdr:clientData/>
  </xdr:oneCellAnchor>
  <xdr:oneCellAnchor>
    <xdr:from>
      <xdr:col>0</xdr:col>
      <xdr:colOff>400524</xdr:colOff>
      <xdr:row>38</xdr:row>
      <xdr:rowOff>101978</xdr:rowOff>
    </xdr:from>
    <xdr:ext cx="2288832" cy="349968"/>
    <mc:AlternateContent xmlns:mc="http://schemas.openxmlformats.org/markup-compatibility/2006" xmlns:a14="http://schemas.microsoft.com/office/drawing/2010/main">
      <mc:Choice Requires="a14">
        <xdr:sp macro="" textlink="">
          <xdr:nvSpPr>
            <xdr:cNvPr id="10" name="TextBox 9"/>
            <xdr:cNvSpPr txBox="1"/>
          </xdr:nvSpPr>
          <xdr:spPr>
            <a:xfrm>
              <a:off x="400524" y="7750411"/>
              <a:ext cx="2288832" cy="349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charset="0"/>
                      </a:rPr>
                      <m:t>𝐺𝑟𝑜𝑠𝑠</m:t>
                    </m:r>
                    <m:r>
                      <a:rPr lang="en-US" sz="1200" b="0" i="1">
                        <a:latin typeface="Cambria Math" charset="0"/>
                      </a:rPr>
                      <m:t> </m:t>
                    </m:r>
                    <m:r>
                      <a:rPr lang="en-US" sz="1200" b="0" i="1">
                        <a:latin typeface="Cambria Math" charset="0"/>
                      </a:rPr>
                      <m:t>𝑀𝑎𝑟𝑔𝑖𝑛</m:t>
                    </m:r>
                    <m:r>
                      <a:rPr lang="en-US" sz="1200" b="0" i="1">
                        <a:latin typeface="Cambria Math" charset="0"/>
                      </a:rPr>
                      <m:t> % = </m:t>
                    </m:r>
                    <m:f>
                      <m:fPr>
                        <m:ctrlPr>
                          <a:rPr lang="bg-BG" sz="1200" b="0" i="1">
                            <a:latin typeface="Cambria Math" charset="0"/>
                          </a:rPr>
                        </m:ctrlPr>
                      </m:fPr>
                      <m:num>
                        <m:r>
                          <a:rPr lang="en-US" sz="1200" b="0" i="1">
                            <a:latin typeface="Cambria Math" charset="0"/>
                          </a:rPr>
                          <m:t>𝐴𝑅𝑃𝐴</m:t>
                        </m:r>
                      </m:num>
                      <m:den>
                        <m:r>
                          <a:rPr lang="en-US" sz="1200" b="0" i="1">
                            <a:latin typeface="Cambria Math" charset="0"/>
                          </a:rPr>
                          <m:t>𝐶𝑂𝑆</m:t>
                        </m:r>
                        <m:r>
                          <a:rPr lang="en-US" sz="1200" b="0" i="1">
                            <a:latin typeface="Cambria Math" charset="0"/>
                          </a:rPr>
                          <m:t>+</m:t>
                        </m:r>
                        <m:r>
                          <a:rPr lang="en-US" sz="1200" b="0" i="1">
                            <a:latin typeface="Cambria Math" charset="0"/>
                          </a:rPr>
                          <m:t>𝐶𝑂𝑅𝐸</m:t>
                        </m:r>
                      </m:den>
                    </m:f>
                  </m:oMath>
                </m:oMathPara>
              </a14:m>
              <a:endParaRPr lang="en-US" sz="1200"/>
            </a:p>
          </xdr:txBody>
        </xdr:sp>
      </mc:Choice>
      <mc:Fallback xmlns="">
        <xdr:sp macro="" textlink="">
          <xdr:nvSpPr>
            <xdr:cNvPr id="10" name="TextBox 9"/>
            <xdr:cNvSpPr txBox="1"/>
          </xdr:nvSpPr>
          <xdr:spPr>
            <a:xfrm>
              <a:off x="400524" y="7750411"/>
              <a:ext cx="2288832" cy="349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200" b="0" i="0">
                  <a:latin typeface="Cambria Math" charset="0"/>
                </a:rPr>
                <a:t>𝐺𝑟𝑜𝑠𝑠 𝑀𝑎𝑟𝑔𝑖𝑛 % =  𝐴𝑅𝑃𝐴</a:t>
              </a:r>
              <a:r>
                <a:rPr lang="bg-BG" sz="1200" b="0" i="0">
                  <a:latin typeface="Cambria Math" charset="0"/>
                </a:rPr>
                <a:t>/(</a:t>
              </a:r>
              <a:r>
                <a:rPr lang="en-US" sz="1200" b="0" i="0">
                  <a:latin typeface="Cambria Math" charset="0"/>
                </a:rPr>
                <a:t>𝐶𝑂𝑆+𝐶𝑂𝑅𝐸</a:t>
              </a:r>
              <a:r>
                <a:rPr lang="bg-BG" sz="1200" b="0" i="0">
                  <a:latin typeface="Cambria Math" charset="0"/>
                </a:rPr>
                <a:t>)</a:t>
              </a:r>
              <a:endParaRPr lang="en-US" sz="1200"/>
            </a:p>
          </xdr:txBody>
        </xdr:sp>
      </mc:Fallback>
    </mc:AlternateContent>
    <xdr:clientData/>
  </xdr:oneCellAnchor>
  <xdr:oneCellAnchor>
    <xdr:from>
      <xdr:col>0</xdr:col>
      <xdr:colOff>447911</xdr:colOff>
      <xdr:row>42</xdr:row>
      <xdr:rowOff>120934</xdr:rowOff>
    </xdr:from>
    <xdr:ext cx="4928016" cy="351506"/>
    <mc:AlternateContent xmlns:mc="http://schemas.openxmlformats.org/markup-compatibility/2006" xmlns:a14="http://schemas.microsoft.com/office/drawing/2010/main">
      <mc:Choice Requires="a14">
        <xdr:sp macro="" textlink="">
          <xdr:nvSpPr>
            <xdr:cNvPr id="11" name="TextBox 10"/>
            <xdr:cNvSpPr txBox="1"/>
          </xdr:nvSpPr>
          <xdr:spPr>
            <a:xfrm>
              <a:off x="447911" y="8565486"/>
              <a:ext cx="4928016" cy="35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charset="0"/>
                      </a:rPr>
                      <m:t>𝐶𝑂𝑅𝐸</m:t>
                    </m:r>
                    <m:r>
                      <a:rPr lang="en-US" sz="1100" b="0" i="1">
                        <a:latin typeface="Cambria Math" charset="0"/>
                      </a:rPr>
                      <m:t>= </m:t>
                    </m:r>
                    <m:f>
                      <m:fPr>
                        <m:ctrlPr>
                          <a:rPr lang="bg-BG" sz="1100" b="0" i="1">
                            <a:latin typeface="Cambria Math" charset="0"/>
                          </a:rPr>
                        </m:ctrlPr>
                      </m:fPr>
                      <m:num>
                        <m:r>
                          <a:rPr lang="en-US" sz="1100" b="0" i="1">
                            <a:latin typeface="Cambria Math" charset="0"/>
                          </a:rPr>
                          <m:t>𝐶𝑜𝑠𝑡</m:t>
                        </m:r>
                        <m:r>
                          <a:rPr lang="en-US" sz="1100" b="0" i="1">
                            <a:latin typeface="Cambria Math" charset="0"/>
                          </a:rPr>
                          <m:t> </m:t>
                        </m:r>
                        <m:r>
                          <a:rPr lang="en-US" sz="1100" b="0" i="1">
                            <a:latin typeface="Cambria Math" charset="0"/>
                          </a:rPr>
                          <m:t>𝑜𝑓</m:t>
                        </m:r>
                        <m:r>
                          <a:rPr lang="en-US" sz="1100" b="0" i="1">
                            <a:latin typeface="Cambria Math" charset="0"/>
                          </a:rPr>
                          <m:t> </m:t>
                        </m:r>
                        <m:r>
                          <a:rPr lang="en-US" sz="1100" b="0" i="1">
                            <a:latin typeface="Cambria Math" charset="0"/>
                          </a:rPr>
                          <m:t>𝐴𝑐𝑐𝑜𝑢𝑛𝑡</m:t>
                        </m:r>
                        <m:r>
                          <a:rPr lang="en-US" sz="1100" b="0" i="1">
                            <a:latin typeface="Cambria Math" charset="0"/>
                          </a:rPr>
                          <m:t> </m:t>
                        </m:r>
                        <m:r>
                          <a:rPr lang="en-US" sz="1100" b="0" i="1">
                            <a:latin typeface="Cambria Math" charset="0"/>
                          </a:rPr>
                          <m:t>𝑀𝑎𝑛𝑎𝑔𝑒𝑟</m:t>
                        </m:r>
                      </m:num>
                      <m:den>
                        <m:r>
                          <a:rPr lang="en-US" sz="1100" b="0" i="1">
                            <a:latin typeface="Cambria Math" charset="0"/>
                          </a:rPr>
                          <m:t>𝑁𝑜</m:t>
                        </m:r>
                        <m:r>
                          <a:rPr lang="en-US" sz="1100" b="0" i="1">
                            <a:latin typeface="Cambria Math" charset="0"/>
                          </a:rPr>
                          <m:t>. </m:t>
                        </m:r>
                        <m:r>
                          <a:rPr lang="en-US" sz="1100" b="0" i="1">
                            <a:latin typeface="Cambria Math" charset="0"/>
                          </a:rPr>
                          <m:t>𝑜𝑓</m:t>
                        </m:r>
                        <m:r>
                          <a:rPr lang="en-US" sz="1100" b="0" i="1">
                            <a:latin typeface="Cambria Math" charset="0"/>
                          </a:rPr>
                          <m:t> </m:t>
                        </m:r>
                        <m:r>
                          <a:rPr lang="en-US" sz="1100" b="0" i="1">
                            <a:latin typeface="Cambria Math" charset="0"/>
                          </a:rPr>
                          <m:t>𝑐𝑢𝑠𝑡𝑜𝑚𝑒𝑟𝑠</m:t>
                        </m:r>
                        <m:r>
                          <a:rPr lang="en-US" sz="1100" b="0" i="1">
                            <a:latin typeface="Cambria Math" charset="0"/>
                          </a:rPr>
                          <m:t> </m:t>
                        </m:r>
                        <m:r>
                          <a:rPr lang="en-US" sz="1100" b="0" i="1">
                            <a:latin typeface="Cambria Math" charset="0"/>
                          </a:rPr>
                          <m:t>𝑡h𝑒𝑦</m:t>
                        </m:r>
                        <m:r>
                          <a:rPr lang="en-US" sz="1100" b="0" i="1">
                            <a:latin typeface="Cambria Math" charset="0"/>
                          </a:rPr>
                          <m:t> </m:t>
                        </m:r>
                        <m:r>
                          <a:rPr lang="en-US" sz="1100" b="0" i="1">
                            <a:latin typeface="Cambria Math" charset="0"/>
                          </a:rPr>
                          <m:t>𝑐𝑎𝑛</m:t>
                        </m:r>
                        <m:r>
                          <a:rPr lang="en-US" sz="1100" b="0" i="1">
                            <a:latin typeface="Cambria Math" charset="0"/>
                          </a:rPr>
                          <m:t> </m:t>
                        </m:r>
                        <m:r>
                          <a:rPr lang="en-US" sz="1100" b="0" i="1">
                            <a:latin typeface="Cambria Math" charset="0"/>
                          </a:rPr>
                          <m:t>𝑠𝑒𝑟𝑣𝑒</m:t>
                        </m:r>
                      </m:den>
                    </m:f>
                    <m:r>
                      <a:rPr lang="en-US" sz="1100" b="0" i="1">
                        <a:latin typeface="Cambria Math" charset="0"/>
                      </a:rPr>
                      <m:t>+ </m:t>
                    </m:r>
                    <m:f>
                      <m:fPr>
                        <m:ctrlPr>
                          <a:rPr lang="bg-BG" sz="1100" b="0" i="1">
                            <a:latin typeface="Cambria Math" charset="0"/>
                          </a:rPr>
                        </m:ctrlPr>
                      </m:fPr>
                      <m:num>
                        <m:r>
                          <a:rPr lang="en-US" sz="1100" b="0" i="1">
                            <a:latin typeface="Cambria Math" charset="0"/>
                          </a:rPr>
                          <m:t>𝐶𝑜𝑠𝑡</m:t>
                        </m:r>
                        <m:r>
                          <a:rPr lang="en-US" sz="1100" b="0" i="1">
                            <a:latin typeface="Cambria Math" charset="0"/>
                          </a:rPr>
                          <m:t> </m:t>
                        </m:r>
                        <m:r>
                          <a:rPr lang="en-US" sz="1100" b="0" i="1">
                            <a:latin typeface="Cambria Math" charset="0"/>
                          </a:rPr>
                          <m:t>𝑜𝑓</m:t>
                        </m:r>
                        <m:r>
                          <a:rPr lang="en-US" sz="1100" b="0" i="1">
                            <a:latin typeface="Cambria Math" charset="0"/>
                          </a:rPr>
                          <m:t> </m:t>
                        </m:r>
                        <m:r>
                          <a:rPr lang="en-US" sz="1100" b="0" i="1">
                            <a:latin typeface="Cambria Math" charset="0"/>
                          </a:rPr>
                          <m:t>𝑎𝑛</m:t>
                        </m:r>
                        <m:r>
                          <a:rPr lang="en-US" sz="1100" b="0" i="1">
                            <a:latin typeface="Cambria Math" charset="0"/>
                          </a:rPr>
                          <m:t> </m:t>
                        </m:r>
                        <m:r>
                          <a:rPr lang="en-US" sz="1100" b="0" i="1">
                            <a:latin typeface="Cambria Math" charset="0"/>
                          </a:rPr>
                          <m:t>𝐸𝑥𝑝𝑎𝑛𝑠𝑖𝑜𝑛</m:t>
                        </m:r>
                        <m:r>
                          <a:rPr lang="en-US" sz="1100" b="0" i="1">
                            <a:latin typeface="Cambria Math" charset="0"/>
                          </a:rPr>
                          <m:t> </m:t>
                        </m:r>
                        <m:r>
                          <a:rPr lang="en-US" sz="1100" b="0" i="1">
                            <a:latin typeface="Cambria Math" charset="0"/>
                          </a:rPr>
                          <m:t>𝑆𝑎𝑙𝑒𝑠</m:t>
                        </m:r>
                        <m:r>
                          <a:rPr lang="en-US" sz="1100" b="0" i="1">
                            <a:latin typeface="Cambria Math" charset="0"/>
                          </a:rPr>
                          <m:t> </m:t>
                        </m:r>
                        <m:r>
                          <a:rPr lang="en-US" sz="1100" b="0" i="1">
                            <a:latin typeface="Cambria Math" charset="0"/>
                          </a:rPr>
                          <m:t>𝑅𝑒𝑝</m:t>
                        </m:r>
                      </m:num>
                      <m:den>
                        <m:r>
                          <a:rPr lang="en-US" sz="1100" b="0" i="1">
                            <a:latin typeface="Cambria Math" charset="0"/>
                          </a:rPr>
                          <m:t>𝑁𝑜</m:t>
                        </m:r>
                        <m:r>
                          <a:rPr lang="en-US" sz="1100" b="0" i="1">
                            <a:latin typeface="Cambria Math" charset="0"/>
                          </a:rPr>
                          <m:t>. </m:t>
                        </m:r>
                        <m:r>
                          <a:rPr lang="en-US" sz="1100" b="0" i="1">
                            <a:latin typeface="Cambria Math" charset="0"/>
                          </a:rPr>
                          <m:t>𝑜𝑓</m:t>
                        </m:r>
                        <m:r>
                          <a:rPr lang="en-US" sz="1100" b="0" i="1">
                            <a:latin typeface="Cambria Math" charset="0"/>
                          </a:rPr>
                          <m:t> </m:t>
                        </m:r>
                        <m:r>
                          <a:rPr lang="en-US" sz="1100" b="0" i="1">
                            <a:latin typeface="Cambria Math" charset="0"/>
                          </a:rPr>
                          <m:t>𝑐𝑢𝑠𝑡𝑜𝑚𝑒𝑟𝑠</m:t>
                        </m:r>
                        <m:r>
                          <a:rPr lang="en-US" sz="1100" b="0" i="1">
                            <a:latin typeface="Cambria Math" charset="0"/>
                          </a:rPr>
                          <m:t> </m:t>
                        </m:r>
                        <m:r>
                          <a:rPr lang="en-US" sz="1100" b="0" i="1">
                            <a:latin typeface="Cambria Math" charset="0"/>
                          </a:rPr>
                          <m:t>𝑡h𝑒𝑦</m:t>
                        </m:r>
                        <m:r>
                          <a:rPr lang="en-US" sz="1100" b="0" i="1">
                            <a:latin typeface="Cambria Math" charset="0"/>
                          </a:rPr>
                          <m:t> </m:t>
                        </m:r>
                        <m:r>
                          <a:rPr lang="en-US" sz="1100" b="0" i="1">
                            <a:latin typeface="Cambria Math" charset="0"/>
                          </a:rPr>
                          <m:t>𝑐𝑎𝑛</m:t>
                        </m:r>
                        <m:r>
                          <a:rPr lang="en-US" sz="1100" b="0" i="1">
                            <a:latin typeface="Cambria Math" charset="0"/>
                          </a:rPr>
                          <m:t> </m:t>
                        </m:r>
                        <m:r>
                          <a:rPr lang="en-US" sz="1100" b="0" i="1">
                            <a:latin typeface="Cambria Math" charset="0"/>
                          </a:rPr>
                          <m:t>𝑠𝑒𝑟𝑣𝑒</m:t>
                        </m:r>
                      </m:den>
                    </m:f>
                    <m:r>
                      <a:rPr lang="en-US" sz="1100" b="0" i="1">
                        <a:latin typeface="Cambria Math" charset="0"/>
                      </a:rPr>
                      <m:t> </m:t>
                    </m:r>
                  </m:oMath>
                </m:oMathPara>
              </a14:m>
              <a:endParaRPr lang="en-US" sz="1100"/>
            </a:p>
          </xdr:txBody>
        </xdr:sp>
      </mc:Choice>
      <mc:Fallback xmlns="">
        <xdr:sp macro="" textlink="">
          <xdr:nvSpPr>
            <xdr:cNvPr id="11" name="TextBox 10"/>
            <xdr:cNvSpPr txBox="1"/>
          </xdr:nvSpPr>
          <xdr:spPr>
            <a:xfrm>
              <a:off x="447911" y="8565486"/>
              <a:ext cx="4928016" cy="35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charset="0"/>
                </a:rPr>
                <a:t>𝐶𝑂𝑅𝐸=  </a:t>
              </a:r>
              <a:r>
                <a:rPr lang="bg-BG" sz="1100" b="0" i="0">
                  <a:latin typeface="Cambria Math" charset="0"/>
                </a:rPr>
                <a:t>(</a:t>
              </a:r>
              <a:r>
                <a:rPr lang="en-US" sz="1100" b="0" i="0">
                  <a:latin typeface="Cambria Math" charset="0"/>
                </a:rPr>
                <a:t>𝐶𝑜𝑠𝑡 𝑜𝑓 𝐴𝑐𝑐𝑜𝑢𝑛𝑡 𝑀𝑎𝑛𝑎𝑔𝑒𝑟</a:t>
              </a:r>
              <a:r>
                <a:rPr lang="bg-BG" sz="1100" b="0" i="0">
                  <a:latin typeface="Cambria Math" charset="0"/>
                </a:rPr>
                <a:t>)/(</a:t>
              </a:r>
              <a:r>
                <a:rPr lang="en-US" sz="1100" b="0" i="0">
                  <a:latin typeface="Cambria Math" charset="0"/>
                </a:rPr>
                <a:t>𝑁𝑜. 𝑜𝑓 𝑐𝑢𝑠𝑡𝑜𝑚𝑒𝑟𝑠 𝑡ℎ𝑒𝑦 𝑐𝑎𝑛 𝑠𝑒𝑟𝑣𝑒</a:t>
              </a:r>
              <a:r>
                <a:rPr lang="bg-BG" sz="1100" b="0" i="0">
                  <a:latin typeface="Cambria Math" charset="0"/>
                </a:rPr>
                <a:t>)</a:t>
              </a:r>
              <a:r>
                <a:rPr lang="en-US" sz="1100" b="0" i="0">
                  <a:latin typeface="Cambria Math" charset="0"/>
                </a:rPr>
                <a:t>+  </a:t>
              </a:r>
              <a:r>
                <a:rPr lang="bg-BG" sz="1100" b="0" i="0">
                  <a:latin typeface="Cambria Math" charset="0"/>
                </a:rPr>
                <a:t>(</a:t>
              </a:r>
              <a:r>
                <a:rPr lang="en-US" sz="1100" b="0" i="0">
                  <a:latin typeface="Cambria Math" charset="0"/>
                </a:rPr>
                <a:t>𝐶𝑜𝑠𝑡 𝑜𝑓 𝑎𝑛 𝐸𝑥𝑝𝑎𝑛𝑠𝑖𝑜𝑛 𝑆𝑎𝑙𝑒𝑠 𝑅𝑒𝑝</a:t>
              </a:r>
              <a:r>
                <a:rPr lang="bg-BG" sz="1100" b="0" i="0">
                  <a:latin typeface="Cambria Math" charset="0"/>
                </a:rPr>
                <a:t>)/(</a:t>
              </a:r>
              <a:r>
                <a:rPr lang="en-US" sz="1100" b="0" i="0">
                  <a:latin typeface="Cambria Math" charset="0"/>
                </a:rPr>
                <a:t>𝑁𝑜. 𝑜𝑓 𝑐𝑢𝑠𝑡𝑜𝑚𝑒𝑟𝑠 𝑡ℎ𝑒𝑦 𝑐𝑎𝑛 𝑠𝑒𝑟𝑣𝑒</a:t>
              </a:r>
              <a:r>
                <a:rPr lang="bg-BG" sz="1100" b="0" i="0">
                  <a:latin typeface="Cambria Math" charset="0"/>
                </a:rPr>
                <a:t>)</a:t>
              </a:r>
              <a:r>
                <a:rPr lang="en-US" sz="1100" b="0" i="0">
                  <a:latin typeface="Cambria Math" charset="0"/>
                </a:rPr>
                <a:t> </a:t>
              </a:r>
              <a:r>
                <a:rPr lang="en-US" sz="1100" b="0" i="0">
                  <a:latin typeface="Cambria Math" charset="0"/>
                </a:rPr>
                <a:t> </a:t>
              </a:r>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forentrepreneurs.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tabSelected="1" zoomScale="110" zoomScaleNormal="110" zoomScalePageLayoutView="110" workbookViewId="0">
      <selection activeCell="A2" sqref="A2"/>
    </sheetView>
  </sheetViews>
  <sheetFormatPr baseColWidth="10" defaultRowHeight="16" x14ac:dyDescent="0.2"/>
  <cols>
    <col min="1" max="1" width="27.6640625" customWidth="1"/>
    <col min="3" max="3" width="11.83203125" customWidth="1"/>
    <col min="9" max="9" width="26" customWidth="1"/>
  </cols>
  <sheetData>
    <row r="1" spans="1:14" ht="21" thickBot="1" x14ac:dyDescent="0.3">
      <c r="A1" s="1" t="s">
        <v>46</v>
      </c>
      <c r="B1" s="1"/>
      <c r="C1" s="1"/>
      <c r="D1" s="1"/>
      <c r="E1" s="1"/>
      <c r="F1" s="1"/>
    </row>
    <row r="2" spans="1:14" ht="13" customHeight="1" thickTop="1" x14ac:dyDescent="0.25">
      <c r="A2" s="37"/>
      <c r="B2" s="37"/>
      <c r="C2" s="37"/>
      <c r="D2" s="37"/>
      <c r="E2" s="37"/>
      <c r="F2" s="37"/>
    </row>
    <row r="3" spans="1:14" ht="16" customHeight="1" x14ac:dyDescent="0.25">
      <c r="A3" s="39" t="s">
        <v>108</v>
      </c>
      <c r="B3" s="38" t="s">
        <v>109</v>
      </c>
      <c r="C3" s="38"/>
      <c r="D3" s="37"/>
      <c r="E3" s="37"/>
      <c r="F3" s="37"/>
    </row>
    <row r="4" spans="1:14" ht="15" customHeight="1" thickBot="1" x14ac:dyDescent="0.3">
      <c r="A4" s="1"/>
      <c r="B4" s="1"/>
      <c r="C4" s="1"/>
      <c r="D4" s="1"/>
      <c r="E4" s="1"/>
      <c r="F4" s="1"/>
    </row>
    <row r="5" spans="1:14" ht="17" thickTop="1" x14ac:dyDescent="0.2">
      <c r="A5" t="s">
        <v>64</v>
      </c>
      <c r="C5" t="s">
        <v>65</v>
      </c>
    </row>
    <row r="6" spans="1:14" x14ac:dyDescent="0.2">
      <c r="A6" t="s">
        <v>63</v>
      </c>
      <c r="E6" s="24"/>
    </row>
    <row r="8" spans="1:14" x14ac:dyDescent="0.2">
      <c r="A8" t="s">
        <v>42</v>
      </c>
    </row>
    <row r="13" spans="1:14" ht="18" thickBot="1" x14ac:dyDescent="0.25">
      <c r="I13" s="2" t="s">
        <v>57</v>
      </c>
      <c r="J13" s="2"/>
      <c r="K13" s="2"/>
      <c r="L13" s="2"/>
      <c r="M13" s="2"/>
      <c r="N13" s="2"/>
    </row>
    <row r="14" spans="1:14" ht="17" thickTop="1" x14ac:dyDescent="0.2">
      <c r="I14" t="s">
        <v>107</v>
      </c>
    </row>
    <row r="15" spans="1:14" ht="18" thickBot="1" x14ac:dyDescent="0.25">
      <c r="A15" s="20" t="s">
        <v>60</v>
      </c>
      <c r="B15" s="20"/>
      <c r="C15" s="20"/>
      <c r="D15" s="20"/>
      <c r="E15" s="20"/>
      <c r="F15" s="20"/>
      <c r="I15" t="s">
        <v>58</v>
      </c>
    </row>
    <row r="16" spans="1:14" ht="17" thickTop="1" x14ac:dyDescent="0.2">
      <c r="A16" t="s">
        <v>49</v>
      </c>
      <c r="C16" s="22">
        <v>1</v>
      </c>
      <c r="D16" t="s">
        <v>55</v>
      </c>
      <c r="I16" t="s">
        <v>59</v>
      </c>
    </row>
    <row r="17" spans="1:11" x14ac:dyDescent="0.2">
      <c r="A17" t="s">
        <v>45</v>
      </c>
      <c r="C17" s="21">
        <v>0.1</v>
      </c>
      <c r="D17" t="s">
        <v>55</v>
      </c>
      <c r="I17" t="s">
        <v>105</v>
      </c>
    </row>
    <row r="18" spans="1:11" x14ac:dyDescent="0.2">
      <c r="A18" t="s">
        <v>44</v>
      </c>
      <c r="C18" s="23">
        <v>0.22220000000000001</v>
      </c>
      <c r="D18" t="s">
        <v>55</v>
      </c>
      <c r="E18" t="s">
        <v>106</v>
      </c>
      <c r="I18" t="s">
        <v>103</v>
      </c>
    </row>
    <row r="19" spans="1:11" x14ac:dyDescent="0.2">
      <c r="A19" t="s">
        <v>47</v>
      </c>
      <c r="C19" s="7">
        <f>1*(1-C17)*(1+C18)</f>
        <v>1.09998</v>
      </c>
      <c r="D19" t="s">
        <v>55</v>
      </c>
      <c r="I19" t="s">
        <v>104</v>
      </c>
    </row>
    <row r="20" spans="1:11" x14ac:dyDescent="0.2">
      <c r="C20" s="7"/>
    </row>
    <row r="21" spans="1:11" x14ac:dyDescent="0.2">
      <c r="A21" s="8" t="s">
        <v>27</v>
      </c>
      <c r="B21" s="25">
        <v>0</v>
      </c>
      <c r="C21" s="11">
        <v>0.1</v>
      </c>
      <c r="D21" s="11">
        <v>0.15</v>
      </c>
      <c r="E21" s="11">
        <v>0.2</v>
      </c>
      <c r="F21" s="11">
        <v>0.25</v>
      </c>
      <c r="I21" t="s">
        <v>61</v>
      </c>
      <c r="K21" s="21">
        <v>0.9</v>
      </c>
    </row>
    <row r="22" spans="1:11" x14ac:dyDescent="0.2">
      <c r="A22" t="s">
        <v>43</v>
      </c>
      <c r="B22" s="26">
        <f>(1-$C$17)*(1-B21)</f>
        <v>0.9</v>
      </c>
      <c r="C22">
        <f>(1-$C$17)*(1-C21)</f>
        <v>0.81</v>
      </c>
      <c r="D22">
        <f t="shared" ref="D22:F22" si="0">(1-$C$17)*(1-D21)</f>
        <v>0.76500000000000001</v>
      </c>
      <c r="E22">
        <f t="shared" si="0"/>
        <v>0.72000000000000008</v>
      </c>
      <c r="F22">
        <f t="shared" si="0"/>
        <v>0.67500000000000004</v>
      </c>
      <c r="I22" t="s">
        <v>45</v>
      </c>
      <c r="K22" s="3">
        <f>1-K21</f>
        <v>9.9999999999999978E-2</v>
      </c>
    </row>
    <row r="23" spans="1:11" x14ac:dyDescent="0.2">
      <c r="A23" t="s">
        <v>48</v>
      </c>
      <c r="B23" s="14">
        <f>$C$16*(1/(1-B22)+($C$18*B22/(1-B22)^2))</f>
        <v>29.998000000000012</v>
      </c>
      <c r="C23" s="14">
        <f t="shared" ref="C23:F23" si="1">$C$16*(1/(1-C22)+($C$18*C22/(1-C22)^2))</f>
        <v>10.248808864265932</v>
      </c>
      <c r="D23" s="14">
        <f t="shared" si="1"/>
        <v>7.3333272974196468</v>
      </c>
      <c r="E23" s="14">
        <f t="shared" si="1"/>
        <v>5.612040816326533</v>
      </c>
      <c r="F23" s="14">
        <f t="shared" si="1"/>
        <v>4.4968994082840243</v>
      </c>
      <c r="I23" t="s">
        <v>62</v>
      </c>
      <c r="K23" s="21">
        <v>1.1000000000000001</v>
      </c>
    </row>
    <row r="24" spans="1:11" x14ac:dyDescent="0.2">
      <c r="B24" s="14"/>
      <c r="C24" s="14"/>
      <c r="D24" s="14"/>
      <c r="E24" s="14"/>
      <c r="F24" s="14"/>
      <c r="K24" s="21"/>
    </row>
    <row r="25" spans="1:11" x14ac:dyDescent="0.2">
      <c r="I25" t="s">
        <v>44</v>
      </c>
      <c r="K25" s="7">
        <f>K23/K21-1</f>
        <v>0.22222222222222232</v>
      </c>
    </row>
    <row r="30" spans="1:11" x14ac:dyDescent="0.2">
      <c r="A30" s="19" t="s">
        <v>102</v>
      </c>
      <c r="B30" s="19"/>
      <c r="C30" s="19"/>
      <c r="D30" s="19"/>
      <c r="E30" s="19"/>
      <c r="F30" s="19"/>
    </row>
    <row r="31" spans="1:11" x14ac:dyDescent="0.2">
      <c r="A31" s="19"/>
      <c r="B31" s="34">
        <f>B21</f>
        <v>0</v>
      </c>
      <c r="C31" s="34">
        <f>C21</f>
        <v>0.1</v>
      </c>
      <c r="D31" s="34">
        <f>D21</f>
        <v>0.15</v>
      </c>
      <c r="E31" s="34">
        <f>E21</f>
        <v>0.2</v>
      </c>
      <c r="F31" s="34">
        <f>F21</f>
        <v>0.25</v>
      </c>
    </row>
    <row r="32" spans="1:11" x14ac:dyDescent="0.2">
      <c r="A32" s="19" t="s">
        <v>48</v>
      </c>
      <c r="B32" s="35">
        <f>B23</f>
        <v>29.998000000000012</v>
      </c>
      <c r="C32" s="35">
        <f>C23</f>
        <v>10.248808864265932</v>
      </c>
      <c r="D32" s="35">
        <f>D23</f>
        <v>7.3333272974196468</v>
      </c>
      <c r="E32" s="35">
        <f>E23</f>
        <v>5.612040816326533</v>
      </c>
      <c r="F32" s="35">
        <f>F23</f>
        <v>4.4968994082840243</v>
      </c>
    </row>
    <row r="33" spans="1:6" x14ac:dyDescent="0.2">
      <c r="A33" s="19"/>
      <c r="B33" s="35"/>
      <c r="C33" s="35"/>
      <c r="D33" s="35"/>
      <c r="E33" s="35"/>
      <c r="F33" s="35"/>
    </row>
    <row r="46" spans="1:6" ht="21" thickBot="1" x14ac:dyDescent="0.3">
      <c r="A46" s="1" t="s">
        <v>50</v>
      </c>
      <c r="B46" s="1"/>
      <c r="C46" s="1"/>
      <c r="D46" s="1"/>
      <c r="E46" s="1"/>
      <c r="F46" s="1"/>
    </row>
    <row r="47" spans="1:6" ht="17" thickTop="1" x14ac:dyDescent="0.2"/>
    <row r="48" spans="1:6" x14ac:dyDescent="0.2">
      <c r="A48" t="s">
        <v>51</v>
      </c>
    </row>
    <row r="49" spans="1:6" x14ac:dyDescent="0.2">
      <c r="A49" t="s">
        <v>56</v>
      </c>
    </row>
    <row r="50" spans="1:6" x14ac:dyDescent="0.2">
      <c r="A50" s="18"/>
    </row>
    <row r="52" spans="1:6" x14ac:dyDescent="0.2">
      <c r="A52" t="s">
        <v>49</v>
      </c>
      <c r="C52" s="22">
        <v>1</v>
      </c>
      <c r="D52" t="s">
        <v>54</v>
      </c>
    </row>
    <row r="53" spans="1:6" x14ac:dyDescent="0.2">
      <c r="A53" t="s">
        <v>45</v>
      </c>
      <c r="C53" s="21">
        <v>0.01</v>
      </c>
      <c r="D53" t="s">
        <v>54</v>
      </c>
    </row>
    <row r="54" spans="1:6" x14ac:dyDescent="0.2">
      <c r="A54" t="s">
        <v>44</v>
      </c>
      <c r="C54" s="23">
        <v>0.02</v>
      </c>
      <c r="D54" t="s">
        <v>54</v>
      </c>
    </row>
    <row r="55" spans="1:6" x14ac:dyDescent="0.2">
      <c r="A55" t="s">
        <v>47</v>
      </c>
      <c r="C55" s="7">
        <f>1*(1-C53)*(1+C54)</f>
        <v>1.0098</v>
      </c>
      <c r="D55" t="s">
        <v>54</v>
      </c>
    </row>
    <row r="57" spans="1:6" x14ac:dyDescent="0.2">
      <c r="A57" s="8" t="s">
        <v>52</v>
      </c>
      <c r="B57" s="25">
        <v>0</v>
      </c>
      <c r="C57" s="11">
        <v>0.1</v>
      </c>
      <c r="D57" s="11">
        <v>0.15</v>
      </c>
      <c r="E57" s="11">
        <v>0.2</v>
      </c>
      <c r="F57" s="11">
        <v>0.25</v>
      </c>
    </row>
    <row r="58" spans="1:6" x14ac:dyDescent="0.2">
      <c r="A58" s="16" t="s">
        <v>53</v>
      </c>
      <c r="B58" s="27">
        <v>0</v>
      </c>
      <c r="C58" s="17">
        <f>(1+C57)^(1/12)-1</f>
        <v>7.9741404289037643E-3</v>
      </c>
      <c r="D58" s="17">
        <f t="shared" ref="D58:F58" si="2">(1+D57)^(1/12)-1</f>
        <v>1.171491691985338E-2</v>
      </c>
      <c r="E58" s="17">
        <f t="shared" si="2"/>
        <v>1.5309470499731193E-2</v>
      </c>
      <c r="F58" s="17">
        <f t="shared" si="2"/>
        <v>1.8769265121506118E-2</v>
      </c>
    </row>
    <row r="59" spans="1:6" x14ac:dyDescent="0.2">
      <c r="A59" t="s">
        <v>43</v>
      </c>
      <c r="B59" s="12">
        <f>(1-$C$53)*(1-B58)</f>
        <v>0.99</v>
      </c>
      <c r="C59" s="12">
        <f t="shared" ref="C59:F59" si="3">(1-$C$53)*(1-C58)</f>
        <v>0.98210560097538524</v>
      </c>
      <c r="D59" s="12">
        <f t="shared" si="3"/>
        <v>0.97840223224934519</v>
      </c>
      <c r="E59" s="12">
        <f t="shared" si="3"/>
        <v>0.97484362420526616</v>
      </c>
      <c r="F59" s="12">
        <f t="shared" si="3"/>
        <v>0.97141842752970897</v>
      </c>
    </row>
    <row r="60" spans="1:6" x14ac:dyDescent="0.2">
      <c r="A60" t="s">
        <v>48</v>
      </c>
      <c r="B60" s="14">
        <f>$C$52*(1/(1-B59)+($C$54*B59/(1-B59)^2))</f>
        <v>297.99999999999955</v>
      </c>
      <c r="C60" s="14">
        <f t="shared" ref="C60:F60" si="4">$C$52*(1/(1-C59)+($C$54*C59/(1-C59)^2))</f>
        <v>117.22484534507451</v>
      </c>
      <c r="D60" s="14">
        <f t="shared" si="4"/>
        <v>88.250862196590319</v>
      </c>
      <c r="E60" s="14">
        <f t="shared" si="4"/>
        <v>70.559729860239273</v>
      </c>
      <c r="F60" s="14">
        <f t="shared" si="4"/>
        <v>58.770439045233957</v>
      </c>
    </row>
  </sheetData>
  <hyperlinks>
    <hyperlink ref="A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5"/>
  <sheetViews>
    <sheetView workbookViewId="0"/>
  </sheetViews>
  <sheetFormatPr baseColWidth="10" defaultRowHeight="16" x14ac:dyDescent="0.2"/>
  <cols>
    <col min="1" max="1" width="37.5" customWidth="1"/>
    <col min="2" max="2" width="14.33203125" bestFit="1" customWidth="1"/>
    <col min="3" max="3" width="10.33203125" customWidth="1"/>
  </cols>
  <sheetData>
    <row r="1" spans="1:3" ht="24" x14ac:dyDescent="0.3">
      <c r="A1" s="29" t="s">
        <v>66</v>
      </c>
      <c r="B1" s="29"/>
      <c r="C1" s="29"/>
    </row>
    <row r="49" spans="1:50" x14ac:dyDescent="0.2">
      <c r="A49" t="s">
        <v>67</v>
      </c>
      <c r="B49" s="30">
        <v>1250</v>
      </c>
      <c r="C49" t="s">
        <v>97</v>
      </c>
    </row>
    <row r="50" spans="1:50" x14ac:dyDescent="0.2">
      <c r="A50" t="s">
        <v>68</v>
      </c>
      <c r="B50" s="21">
        <v>0.8</v>
      </c>
    </row>
    <row r="51" spans="1:50" x14ac:dyDescent="0.2">
      <c r="A51" t="s">
        <v>69</v>
      </c>
      <c r="B51" s="28">
        <f>ARPA*Gross_Margin</f>
        <v>1000</v>
      </c>
      <c r="C51" t="s">
        <v>96</v>
      </c>
    </row>
    <row r="53" spans="1:50" x14ac:dyDescent="0.2">
      <c r="A53" t="s">
        <v>52</v>
      </c>
      <c r="B53" s="21">
        <v>0.1</v>
      </c>
    </row>
    <row r="54" spans="1:50" x14ac:dyDescent="0.2">
      <c r="A54" t="s">
        <v>70</v>
      </c>
      <c r="B54" s="24">
        <v>12</v>
      </c>
      <c r="C54" t="s">
        <v>77</v>
      </c>
    </row>
    <row r="55" spans="1:50" x14ac:dyDescent="0.2">
      <c r="A55" t="s">
        <v>71</v>
      </c>
      <c r="B55" s="15">
        <f>(1+B53)^(1/B54)-1</f>
        <v>7.9741404289037643E-3</v>
      </c>
      <c r="C55" t="s">
        <v>98</v>
      </c>
    </row>
    <row r="57" spans="1:50" ht="17" thickBot="1" x14ac:dyDescent="0.25">
      <c r="A57" s="31" t="s">
        <v>72</v>
      </c>
    </row>
    <row r="58" spans="1:50" x14ac:dyDescent="0.2">
      <c r="A58" t="s">
        <v>73</v>
      </c>
      <c r="B58" s="21">
        <v>0.01</v>
      </c>
      <c r="C58" t="s">
        <v>74</v>
      </c>
    </row>
    <row r="59" spans="1:50" x14ac:dyDescent="0.2">
      <c r="A59" t="s">
        <v>76</v>
      </c>
      <c r="B59" s="21">
        <v>0.02</v>
      </c>
      <c r="C59" t="s">
        <v>75</v>
      </c>
    </row>
    <row r="61" spans="1:50" x14ac:dyDescent="0.2">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pans="1:50" x14ac:dyDescent="0.2">
      <c r="A62" s="8" t="s">
        <v>78</v>
      </c>
      <c r="B62" s="8">
        <v>0</v>
      </c>
      <c r="C62" s="8">
        <v>1</v>
      </c>
      <c r="D62" s="8">
        <v>2</v>
      </c>
      <c r="E62" s="8">
        <v>3</v>
      </c>
      <c r="F62" s="8">
        <v>4</v>
      </c>
      <c r="G62" s="8">
        <v>5</v>
      </c>
      <c r="H62" s="8">
        <v>6</v>
      </c>
      <c r="I62" s="8">
        <v>7</v>
      </c>
      <c r="J62" s="8">
        <v>8</v>
      </c>
      <c r="K62" s="8">
        <v>9</v>
      </c>
      <c r="L62" s="8">
        <v>10</v>
      </c>
      <c r="M62" s="8">
        <v>11</v>
      </c>
      <c r="N62" s="8">
        <v>12</v>
      </c>
      <c r="O62" s="8">
        <v>13</v>
      </c>
      <c r="P62" s="8">
        <v>14</v>
      </c>
      <c r="Q62" s="8">
        <v>15</v>
      </c>
      <c r="R62" s="8">
        <v>16</v>
      </c>
      <c r="S62" s="8">
        <v>17</v>
      </c>
      <c r="T62" s="8">
        <v>18</v>
      </c>
      <c r="U62" s="8">
        <v>19</v>
      </c>
      <c r="V62" s="8">
        <v>20</v>
      </c>
      <c r="W62" s="8">
        <v>21</v>
      </c>
      <c r="X62" s="8">
        <v>22</v>
      </c>
      <c r="Y62" s="8">
        <v>23</v>
      </c>
      <c r="Z62" s="8">
        <v>24</v>
      </c>
      <c r="AA62" s="8">
        <v>25</v>
      </c>
      <c r="AB62" s="8">
        <v>26</v>
      </c>
      <c r="AC62" s="8">
        <v>27</v>
      </c>
      <c r="AD62" s="8">
        <v>28</v>
      </c>
      <c r="AE62" s="8">
        <v>29</v>
      </c>
      <c r="AF62" s="8">
        <v>30</v>
      </c>
      <c r="AG62" s="8">
        <v>31</v>
      </c>
      <c r="AH62" s="8">
        <v>32</v>
      </c>
      <c r="AI62" s="8">
        <v>33</v>
      </c>
      <c r="AJ62" s="8">
        <v>34</v>
      </c>
      <c r="AK62" s="8">
        <v>35</v>
      </c>
      <c r="AL62" s="8">
        <v>36</v>
      </c>
      <c r="AM62" s="8">
        <v>37</v>
      </c>
      <c r="AN62" s="8">
        <v>38</v>
      </c>
      <c r="AO62" s="8">
        <v>39</v>
      </c>
      <c r="AP62" s="8">
        <v>40</v>
      </c>
      <c r="AQ62" s="8">
        <v>41</v>
      </c>
      <c r="AR62" s="8">
        <v>42</v>
      </c>
      <c r="AS62" s="8">
        <v>43</v>
      </c>
      <c r="AT62" s="8">
        <v>44</v>
      </c>
      <c r="AU62" s="8">
        <v>45</v>
      </c>
      <c r="AV62" s="8">
        <v>46</v>
      </c>
      <c r="AW62" s="8">
        <v>47</v>
      </c>
      <c r="AX62" s="8">
        <v>48</v>
      </c>
    </row>
    <row r="63" spans="1:50" x14ac:dyDescent="0.2">
      <c r="A63" t="s">
        <v>80</v>
      </c>
      <c r="B63">
        <v>0</v>
      </c>
      <c r="C63" s="36">
        <f t="shared" ref="C63:AX63" si="0">1-1/(1+Discount_Rate_for_time_period)^C62</f>
        <v>7.9110565530090549E-3</v>
      </c>
      <c r="D63" s="36">
        <f t="shared" si="0"/>
        <v>1.5759528290233193E-2</v>
      </c>
      <c r="E63" s="36">
        <f t="shared" si="0"/>
        <v>2.3545910323689467E-2</v>
      </c>
      <c r="F63" s="36">
        <f t="shared" si="0"/>
        <v>3.1270693848535758E-2</v>
      </c>
      <c r="G63" s="36">
        <f t="shared" si="0"/>
        <v>3.8934366174057322E-2</v>
      </c>
      <c r="H63" s="36">
        <f t="shared" si="0"/>
        <v>4.653741075440776E-2</v>
      </c>
      <c r="I63" s="36">
        <f t="shared" si="0"/>
        <v>5.4080307219107948E-2</v>
      </c>
      <c r="J63" s="36">
        <f t="shared" si="0"/>
        <v>6.1563531403302729E-2</v>
      </c>
      <c r="K63" s="36">
        <f t="shared" si="0"/>
        <v>6.8987555377777343E-2</v>
      </c>
      <c r="L63" s="36">
        <f t="shared" si="0"/>
        <v>7.635284747873905E-2</v>
      </c>
      <c r="M63" s="36">
        <f t="shared" si="0"/>
        <v>8.3659872337360386E-2</v>
      </c>
      <c r="N63" s="36">
        <f t="shared" si="0"/>
        <v>9.0909090909091161E-2</v>
      </c>
      <c r="O63" s="36">
        <f t="shared" si="0"/>
        <v>9.8100960502735757E-2</v>
      </c>
      <c r="P63" s="36">
        <f t="shared" si="0"/>
        <v>0.10523593480930316</v>
      </c>
      <c r="Q63" s="36">
        <f t="shared" si="0"/>
        <v>0.11231446393062694</v>
      </c>
      <c r="R63" s="36">
        <f t="shared" si="0"/>
        <v>0.11933699440776013</v>
      </c>
      <c r="S63" s="36">
        <f t="shared" si="0"/>
        <v>0.12630396924914333</v>
      </c>
      <c r="T63" s="36">
        <f t="shared" si="0"/>
        <v>0.13321582795855291</v>
      </c>
      <c r="U63" s="36">
        <f t="shared" si="0"/>
        <v>0.14007300656282584</v>
      </c>
      <c r="V63" s="36">
        <f t="shared" si="0"/>
        <v>0.14687593763936635</v>
      </c>
      <c r="W63" s="36">
        <f t="shared" si="0"/>
        <v>0.15362505034343443</v>
      </c>
      <c r="X63" s="36">
        <f t="shared" si="0"/>
        <v>0.16032077043521753</v>
      </c>
      <c r="Y63" s="36">
        <f t="shared" si="0"/>
        <v>0.16696352030669148</v>
      </c>
      <c r="Z63" s="36">
        <f t="shared" si="0"/>
        <v>0.17355371900826499</v>
      </c>
      <c r="AA63" s="36">
        <f t="shared" si="0"/>
        <v>0.18009178227521461</v>
      </c>
      <c r="AB63" s="36">
        <f t="shared" si="0"/>
        <v>0.18657812255391226</v>
      </c>
      <c r="AC63" s="36">
        <f t="shared" si="0"/>
        <v>0.19301314902784306</v>
      </c>
      <c r="AD63" s="36">
        <f t="shared" si="0"/>
        <v>0.19939726764341847</v>
      </c>
      <c r="AE63" s="36">
        <f t="shared" si="0"/>
        <v>0.20573088113558502</v>
      </c>
      <c r="AF63" s="36">
        <f t="shared" si="0"/>
        <v>0.21201438905323</v>
      </c>
      <c r="AG63" s="36">
        <f t="shared" si="0"/>
        <v>0.21824818778438726</v>
      </c>
      <c r="AH63" s="36">
        <f t="shared" si="0"/>
        <v>0.2244326705812425</v>
      </c>
      <c r="AI63" s="36">
        <f t="shared" si="0"/>
        <v>0.23056822758494055</v>
      </c>
      <c r="AJ63" s="36">
        <f t="shared" si="0"/>
        <v>0.23665524585019804</v>
      </c>
      <c r="AK63" s="36">
        <f t="shared" si="0"/>
        <v>0.24269410936971991</v>
      </c>
      <c r="AL63" s="36">
        <f t="shared" si="0"/>
        <v>0.24868519909842302</v>
      </c>
      <c r="AM63" s="36">
        <f t="shared" si="0"/>
        <v>0.25462889297746816</v>
      </c>
      <c r="AN63" s="36">
        <f t="shared" si="0"/>
        <v>0.26052556595810228</v>
      </c>
      <c r="AO63" s="36">
        <f t="shared" si="0"/>
        <v>0.26637559002531197</v>
      </c>
      <c r="AP63" s="36">
        <f t="shared" si="0"/>
        <v>0.27217933422128981</v>
      </c>
      <c r="AQ63" s="36">
        <f t="shared" si="0"/>
        <v>0.27793716466871388</v>
      </c>
      <c r="AR63" s="36">
        <f t="shared" si="0"/>
        <v>0.28364944459384578</v>
      </c>
      <c r="AS63" s="36">
        <f t="shared" si="0"/>
        <v>0.28931653434944327</v>
      </c>
      <c r="AT63" s="36">
        <f t="shared" si="0"/>
        <v>0.29493879143749346</v>
      </c>
      <c r="AU63" s="36">
        <f t="shared" si="0"/>
        <v>0.30051657053176428</v>
      </c>
      <c r="AV63" s="36">
        <f t="shared" si="0"/>
        <v>0.30605022350018019</v>
      </c>
      <c r="AW63" s="36">
        <f t="shared" si="0"/>
        <v>0.31154009942701821</v>
      </c>
      <c r="AX63" s="36">
        <f t="shared" si="0"/>
        <v>0.31698654463493026</v>
      </c>
    </row>
    <row r="64" spans="1:50" x14ac:dyDescent="0.2">
      <c r="A64" t="s">
        <v>79</v>
      </c>
      <c r="B64" s="21">
        <v>1</v>
      </c>
      <c r="C64" s="21">
        <f t="shared" ref="C64:Z64" si="1">1/(1+Customer_Churn_Rate)^C62</f>
        <v>0.99009900990099009</v>
      </c>
      <c r="D64" s="21">
        <f t="shared" si="1"/>
        <v>0.98029604940692083</v>
      </c>
      <c r="E64" s="21">
        <f t="shared" si="1"/>
        <v>0.97059014792764453</v>
      </c>
      <c r="F64" s="21">
        <f t="shared" si="1"/>
        <v>0.96098034448281622</v>
      </c>
      <c r="G64" s="21">
        <f t="shared" si="1"/>
        <v>0.95146568760674888</v>
      </c>
      <c r="H64" s="21">
        <f t="shared" si="1"/>
        <v>0.94204523525420658</v>
      </c>
      <c r="I64" s="21">
        <f t="shared" si="1"/>
        <v>0.93271805470713554</v>
      </c>
      <c r="J64" s="21">
        <f t="shared" si="1"/>
        <v>0.92348322248231218</v>
      </c>
      <c r="K64" s="21">
        <f t="shared" si="1"/>
        <v>0.91433982423991289</v>
      </c>
      <c r="L64" s="21">
        <f t="shared" si="1"/>
        <v>0.90528695469298315</v>
      </c>
      <c r="M64" s="21">
        <f t="shared" si="1"/>
        <v>0.89632371751780526</v>
      </c>
      <c r="N64" s="21">
        <f t="shared" si="1"/>
        <v>0.88744922526515368</v>
      </c>
      <c r="O64" s="21">
        <f t="shared" si="1"/>
        <v>0.87866259927242929</v>
      </c>
      <c r="P64" s="21">
        <f t="shared" si="1"/>
        <v>0.86996296957666264</v>
      </c>
      <c r="Q64" s="21">
        <f t="shared" si="1"/>
        <v>0.86134947482837909</v>
      </c>
      <c r="R64" s="21">
        <f t="shared" si="1"/>
        <v>0.8528212622063156</v>
      </c>
      <c r="S64" s="21">
        <f t="shared" si="1"/>
        <v>0.84437748733298568</v>
      </c>
      <c r="T64" s="21">
        <f t="shared" si="1"/>
        <v>0.83601731419107495</v>
      </c>
      <c r="U64" s="21">
        <f t="shared" si="1"/>
        <v>0.82773991504066846</v>
      </c>
      <c r="V64" s="21">
        <f t="shared" si="1"/>
        <v>0.81954447033729538</v>
      </c>
      <c r="W64" s="21">
        <f t="shared" si="1"/>
        <v>0.81143016865078765</v>
      </c>
      <c r="X64" s="21">
        <f t="shared" si="1"/>
        <v>0.80339620658493804</v>
      </c>
      <c r="Y64" s="21">
        <f t="shared" si="1"/>
        <v>0.79544178869795856</v>
      </c>
      <c r="Z64" s="21">
        <f t="shared" si="1"/>
        <v>0.78756612742372123</v>
      </c>
      <c r="AA64" s="24"/>
      <c r="AB64" t="s">
        <v>83</v>
      </c>
      <c r="AC64" s="24"/>
      <c r="AD64" s="24"/>
      <c r="AE64" s="24"/>
      <c r="AF64" s="24"/>
      <c r="AG64" s="24"/>
      <c r="AH64" s="24"/>
      <c r="AI64" s="24"/>
      <c r="AJ64" s="24"/>
      <c r="AK64" s="24"/>
      <c r="AL64" s="24"/>
      <c r="AM64" s="24"/>
      <c r="AN64" s="24"/>
      <c r="AO64" s="24"/>
      <c r="AP64" s="24"/>
      <c r="AQ64" s="24"/>
      <c r="AR64" s="24"/>
      <c r="AS64" s="24"/>
      <c r="AT64" s="24"/>
      <c r="AU64" s="24"/>
      <c r="AV64" s="24"/>
      <c r="AW64" s="24"/>
      <c r="AX64" s="24"/>
    </row>
    <row r="65" spans="1:50" x14ac:dyDescent="0.2">
      <c r="A65" t="s">
        <v>81</v>
      </c>
      <c r="B65" s="21">
        <v>1</v>
      </c>
      <c r="C65" s="21">
        <v>0.9</v>
      </c>
      <c r="D65" s="21">
        <v>0.87</v>
      </c>
      <c r="E65" s="21">
        <v>0.86</v>
      </c>
      <c r="F65" s="21">
        <v>0.86</v>
      </c>
      <c r="G65" s="21">
        <v>0.87</v>
      </c>
      <c r="H65" s="21">
        <v>0.89</v>
      </c>
      <c r="I65" s="21">
        <v>0.91</v>
      </c>
      <c r="J65" s="21">
        <v>0.94</v>
      </c>
      <c r="K65" s="21">
        <v>0.97</v>
      </c>
      <c r="L65" s="21">
        <v>1</v>
      </c>
      <c r="M65" s="21">
        <v>1.03</v>
      </c>
      <c r="N65" s="21">
        <v>1.06</v>
      </c>
      <c r="O65" s="21">
        <v>0.99</v>
      </c>
      <c r="P65" s="21">
        <v>1.02</v>
      </c>
      <c r="Q65" s="21">
        <v>1.05</v>
      </c>
      <c r="R65" s="21">
        <v>1.05</v>
      </c>
      <c r="S65" s="21">
        <v>1.07</v>
      </c>
      <c r="T65" s="21">
        <v>1.0900000000000001</v>
      </c>
      <c r="U65" s="21">
        <v>1.1000000000000001</v>
      </c>
      <c r="V65" s="21">
        <v>1.1299999999999999</v>
      </c>
      <c r="W65" s="21">
        <v>1.1599999999999999</v>
      </c>
      <c r="X65" s="21">
        <v>1.19</v>
      </c>
      <c r="Y65" s="21">
        <v>1.23</v>
      </c>
      <c r="Z65" s="21">
        <v>1.28</v>
      </c>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row>
    <row r="66" spans="1:50" x14ac:dyDescent="0.2">
      <c r="A66" t="s">
        <v>82</v>
      </c>
      <c r="B66" s="3">
        <v>1</v>
      </c>
      <c r="C66" s="15">
        <f>C65*(1-C63)</f>
        <v>0.89288004910229191</v>
      </c>
      <c r="D66" s="15">
        <f t="shared" ref="D66:Z66" si="2">D65*(1-D63)</f>
        <v>0.85628921038749717</v>
      </c>
      <c r="E66" s="15">
        <f t="shared" si="2"/>
        <v>0.83975051712162707</v>
      </c>
      <c r="F66" s="15">
        <f t="shared" si="2"/>
        <v>0.83310720329025922</v>
      </c>
      <c r="G66" s="15">
        <f t="shared" si="2"/>
        <v>0.83612710142857016</v>
      </c>
      <c r="H66" s="15">
        <f t="shared" si="2"/>
        <v>0.84858170442857705</v>
      </c>
      <c r="I66" s="15">
        <f t="shared" si="2"/>
        <v>0.86078692043061178</v>
      </c>
      <c r="J66" s="15">
        <f t="shared" si="2"/>
        <v>0.88213028048089537</v>
      </c>
      <c r="K66" s="15">
        <f t="shared" si="2"/>
        <v>0.903082071283556</v>
      </c>
      <c r="L66" s="15">
        <f t="shared" si="2"/>
        <v>0.92364715252126095</v>
      </c>
      <c r="M66" s="15">
        <f t="shared" si="2"/>
        <v>0.94383033149251883</v>
      </c>
      <c r="N66" s="15">
        <f t="shared" si="2"/>
        <v>0.9636363636363634</v>
      </c>
      <c r="O66" s="15">
        <f t="shared" si="2"/>
        <v>0.89288004910229157</v>
      </c>
      <c r="P66" s="15">
        <f t="shared" si="2"/>
        <v>0.91265934649451075</v>
      </c>
      <c r="Q66" s="15">
        <f t="shared" si="2"/>
        <v>0.93206981287284174</v>
      </c>
      <c r="R66" s="15">
        <f t="shared" si="2"/>
        <v>0.92469615587185194</v>
      </c>
      <c r="S66" s="15">
        <f t="shared" si="2"/>
        <v>0.93485475290341669</v>
      </c>
      <c r="T66" s="15">
        <f t="shared" si="2"/>
        <v>0.94479474752517745</v>
      </c>
      <c r="U66" s="15">
        <f t="shared" si="2"/>
        <v>0.94591969278089161</v>
      </c>
      <c r="V66" s="15">
        <f t="shared" si="2"/>
        <v>0.96403019046751592</v>
      </c>
      <c r="W66" s="15">
        <f t="shared" si="2"/>
        <v>0.98179494160161596</v>
      </c>
      <c r="X66" s="15">
        <f t="shared" si="2"/>
        <v>0.99921828318209105</v>
      </c>
      <c r="Y66" s="15">
        <f t="shared" si="2"/>
        <v>1.0246348700227694</v>
      </c>
      <c r="Z66" s="15">
        <f t="shared" si="2"/>
        <v>1.0578512396694209</v>
      </c>
    </row>
    <row r="67" spans="1:50" x14ac:dyDescent="0.2">
      <c r="A67" t="s">
        <v>84</v>
      </c>
      <c r="C67" s="6"/>
    </row>
    <row r="68" spans="1:50" x14ac:dyDescent="0.2">
      <c r="C68" s="6"/>
      <c r="D68" s="6"/>
      <c r="E68" s="6"/>
      <c r="F68" s="6"/>
      <c r="G68" s="6"/>
      <c r="H68" s="6"/>
      <c r="I68" s="6"/>
      <c r="J68" s="6"/>
      <c r="K68" s="6"/>
      <c r="L68" s="6"/>
      <c r="M68" s="6"/>
      <c r="N68" s="6"/>
      <c r="O68" s="6"/>
      <c r="P68" s="6"/>
      <c r="Q68" s="6"/>
      <c r="R68" s="6"/>
      <c r="S68" s="6"/>
      <c r="T68" s="6"/>
      <c r="U68" s="6"/>
      <c r="V68" s="6"/>
      <c r="W68" s="6"/>
      <c r="X68" s="6"/>
      <c r="Y68" s="6"/>
      <c r="Z68" s="6"/>
    </row>
    <row r="69" spans="1:50" x14ac:dyDescent="0.2">
      <c r="A69" t="s">
        <v>94</v>
      </c>
      <c r="B69" s="3">
        <f>SUM(B66:AX66)</f>
        <v>23.099252988098421</v>
      </c>
      <c r="C69" t="s">
        <v>95</v>
      </c>
    </row>
    <row r="70" spans="1:50" x14ac:dyDescent="0.2">
      <c r="A70" t="s">
        <v>92</v>
      </c>
      <c r="B70" s="28">
        <f>B69*B49</f>
        <v>28874.066235123028</v>
      </c>
      <c r="C70" t="s">
        <v>85</v>
      </c>
    </row>
    <row r="71" spans="1:50" x14ac:dyDescent="0.2">
      <c r="A71" t="s">
        <v>93</v>
      </c>
      <c r="B71" s="28">
        <f>B70*B50</f>
        <v>23099.252988098422</v>
      </c>
      <c r="C71" t="s">
        <v>86</v>
      </c>
    </row>
    <row r="74" spans="1:50" x14ac:dyDescent="0.2">
      <c r="A74" s="8" t="s">
        <v>87</v>
      </c>
      <c r="B74" s="8"/>
      <c r="C74" s="8"/>
    </row>
    <row r="75" spans="1:50" x14ac:dyDescent="0.2">
      <c r="A75" t="s">
        <v>88</v>
      </c>
      <c r="B75" s="23">
        <f>Z66</f>
        <v>1.0578512396694209</v>
      </c>
      <c r="C75" t="s">
        <v>89</v>
      </c>
    </row>
    <row r="76" spans="1:50" x14ac:dyDescent="0.2">
      <c r="A76" t="s">
        <v>90</v>
      </c>
    </row>
    <row r="77" spans="1:50" x14ac:dyDescent="0.2">
      <c r="A77" t="s">
        <v>91</v>
      </c>
      <c r="B77" s="26">
        <f>(1-Customer_Churn_Rate)*(1-Discount_Rate_for_time_period)</f>
        <v>0.98210560097538524</v>
      </c>
    </row>
    <row r="78" spans="1:50" x14ac:dyDescent="0.2">
      <c r="A78" t="s">
        <v>100</v>
      </c>
      <c r="B78" s="28">
        <f>ARPA*B75*Gross_Margin*(1/(1-K)+(Revenue_Growth_Per_Remaining_Customer*K)/(1-K)^2)</f>
        <v>124006.44796834321</v>
      </c>
    </row>
    <row r="80" spans="1:50" ht="20" thickBot="1" x14ac:dyDescent="0.3">
      <c r="A80" s="32" t="s">
        <v>101</v>
      </c>
      <c r="B80" s="33">
        <f>Discounted_Residual_Value+B71</f>
        <v>147105.70095644164</v>
      </c>
    </row>
    <row r="81" spans="1:1" ht="17" thickTop="1" x14ac:dyDescent="0.2"/>
    <row r="85" spans="1:1" x14ac:dyDescent="0.2">
      <c r="A85" t="s">
        <v>99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GridLines="0" workbookViewId="0">
      <selection activeCell="A5" sqref="A5"/>
    </sheetView>
  </sheetViews>
  <sheetFormatPr baseColWidth="10" defaultRowHeight="16" x14ac:dyDescent="0.2"/>
  <cols>
    <col min="1" max="1" width="25.83203125" customWidth="1"/>
    <col min="3" max="3" width="11.1640625" bestFit="1" customWidth="1"/>
  </cols>
  <sheetData>
    <row r="1" spans="1:26" ht="21" thickBot="1" x14ac:dyDescent="0.3">
      <c r="A1" s="1" t="s">
        <v>1</v>
      </c>
    </row>
    <row r="2" spans="1:26" ht="17" thickTop="1" x14ac:dyDescent="0.2"/>
    <row r="3" spans="1:26" ht="18" thickBot="1" x14ac:dyDescent="0.25">
      <c r="A3" s="2" t="s">
        <v>37</v>
      </c>
    </row>
    <row r="4" spans="1:26" ht="17" thickTop="1" x14ac:dyDescent="0.2">
      <c r="A4" s="9" t="s">
        <v>27</v>
      </c>
      <c r="B4" s="5">
        <v>0</v>
      </c>
      <c r="C4" s="5">
        <v>1</v>
      </c>
      <c r="D4" s="5">
        <v>2</v>
      </c>
      <c r="E4" s="5">
        <v>3</v>
      </c>
      <c r="F4" s="5">
        <v>4</v>
      </c>
      <c r="G4" s="5">
        <v>5</v>
      </c>
      <c r="H4" s="5">
        <v>6</v>
      </c>
      <c r="I4" s="5">
        <v>7</v>
      </c>
      <c r="J4" s="5">
        <v>8</v>
      </c>
      <c r="K4" s="5">
        <v>9</v>
      </c>
      <c r="L4" s="5">
        <v>10</v>
      </c>
      <c r="M4" s="5">
        <v>11</v>
      </c>
      <c r="N4" s="5">
        <v>12</v>
      </c>
      <c r="O4" s="5">
        <v>13</v>
      </c>
      <c r="P4" s="5">
        <v>14</v>
      </c>
      <c r="Q4" s="5">
        <v>15</v>
      </c>
      <c r="R4" s="5">
        <v>16</v>
      </c>
      <c r="S4" s="5">
        <v>17</v>
      </c>
      <c r="T4" s="5">
        <v>18</v>
      </c>
      <c r="U4" s="5">
        <v>19</v>
      </c>
      <c r="V4" s="5">
        <v>20</v>
      </c>
      <c r="W4" s="5">
        <v>21</v>
      </c>
      <c r="X4" s="5">
        <v>22</v>
      </c>
      <c r="Y4" s="5">
        <v>23</v>
      </c>
      <c r="Z4" s="5">
        <v>24</v>
      </c>
    </row>
    <row r="5" spans="1:26" x14ac:dyDescent="0.2">
      <c r="A5" s="10">
        <v>0.1</v>
      </c>
      <c r="B5" s="6">
        <f t="shared" ref="B5:K6" si="0">(1-$A5)^B$4</f>
        <v>1</v>
      </c>
      <c r="C5" s="6">
        <f t="shared" si="0"/>
        <v>0.9</v>
      </c>
      <c r="D5" s="6">
        <f t="shared" si="0"/>
        <v>0.81</v>
      </c>
      <c r="E5" s="6">
        <f t="shared" si="0"/>
        <v>0.72900000000000009</v>
      </c>
      <c r="F5" s="6">
        <f t="shared" si="0"/>
        <v>0.65610000000000013</v>
      </c>
      <c r="G5" s="6">
        <f t="shared" si="0"/>
        <v>0.59049000000000018</v>
      </c>
      <c r="H5" s="6">
        <f t="shared" si="0"/>
        <v>0.53144100000000016</v>
      </c>
      <c r="I5" s="6">
        <f t="shared" si="0"/>
        <v>0.47829690000000014</v>
      </c>
      <c r="J5" s="6">
        <f t="shared" si="0"/>
        <v>0.43046721000000016</v>
      </c>
      <c r="K5" s="6">
        <f t="shared" si="0"/>
        <v>0.38742048900000015</v>
      </c>
      <c r="L5" s="6">
        <f t="shared" ref="L5:X6" si="1">(1-$A5)^L$4</f>
        <v>0.34867844010000015</v>
      </c>
      <c r="M5" s="6">
        <f t="shared" si="1"/>
        <v>0.31381059609000017</v>
      </c>
      <c r="N5" s="6">
        <f t="shared" si="1"/>
        <v>0.28242953648100017</v>
      </c>
      <c r="O5" s="6">
        <f t="shared" si="1"/>
        <v>0.25418658283290019</v>
      </c>
      <c r="P5" s="6">
        <f t="shared" si="1"/>
        <v>0.22876792454961015</v>
      </c>
      <c r="Q5" s="6">
        <f t="shared" si="1"/>
        <v>0.20589113209464913</v>
      </c>
      <c r="R5" s="6">
        <f t="shared" si="1"/>
        <v>0.18530201888518424</v>
      </c>
      <c r="S5" s="6">
        <f t="shared" si="1"/>
        <v>0.16677181699666582</v>
      </c>
      <c r="T5" s="6">
        <f t="shared" si="1"/>
        <v>0.15009463529699923</v>
      </c>
      <c r="U5" s="6">
        <f t="shared" si="1"/>
        <v>0.13508517176729934</v>
      </c>
      <c r="V5" s="6">
        <f t="shared" si="1"/>
        <v>0.12157665459056941</v>
      </c>
      <c r="W5" s="6">
        <f t="shared" si="1"/>
        <v>0.10941898913151248</v>
      </c>
      <c r="X5" s="6">
        <f t="shared" si="1"/>
        <v>9.8477090218361235E-2</v>
      </c>
      <c r="Y5" s="6">
        <f t="shared" ref="Y5:Z6" si="2">(1-$A5)^Y$4</f>
        <v>8.8629381196525109E-2</v>
      </c>
      <c r="Z5" s="6">
        <f t="shared" si="2"/>
        <v>7.9766443076872598E-2</v>
      </c>
    </row>
    <row r="6" spans="1:26" x14ac:dyDescent="0.2">
      <c r="A6" s="10">
        <v>0.15</v>
      </c>
      <c r="B6" s="6">
        <f t="shared" si="0"/>
        <v>1</v>
      </c>
      <c r="C6" s="6">
        <f t="shared" si="0"/>
        <v>0.85</v>
      </c>
      <c r="D6" s="6">
        <f t="shared" si="0"/>
        <v>0.72249999999999992</v>
      </c>
      <c r="E6" s="6">
        <f t="shared" si="0"/>
        <v>0.61412499999999992</v>
      </c>
      <c r="F6" s="6">
        <f t="shared" si="0"/>
        <v>0.52200624999999989</v>
      </c>
      <c r="G6" s="6">
        <f t="shared" si="0"/>
        <v>0.44370531249999989</v>
      </c>
      <c r="H6" s="6">
        <f t="shared" si="0"/>
        <v>0.37714951562499988</v>
      </c>
      <c r="I6" s="6">
        <f t="shared" si="0"/>
        <v>0.32057708828124987</v>
      </c>
      <c r="J6" s="6">
        <f t="shared" si="0"/>
        <v>0.2724905250390624</v>
      </c>
      <c r="K6" s="6">
        <f t="shared" si="0"/>
        <v>0.23161694628320303</v>
      </c>
      <c r="L6" s="6">
        <f t="shared" si="1"/>
        <v>0.19687440434072256</v>
      </c>
      <c r="M6" s="6">
        <f t="shared" si="1"/>
        <v>0.16734324368961417</v>
      </c>
      <c r="N6" s="6">
        <f t="shared" si="1"/>
        <v>0.14224175713617204</v>
      </c>
      <c r="O6" s="6">
        <f t="shared" si="1"/>
        <v>0.12090549356574623</v>
      </c>
      <c r="P6" s="6">
        <f t="shared" si="1"/>
        <v>0.10276966953088429</v>
      </c>
      <c r="Q6" s="6">
        <f t="shared" si="1"/>
        <v>8.7354219101251629E-2</v>
      </c>
      <c r="R6" s="6">
        <f t="shared" si="1"/>
        <v>7.4251086236063898E-2</v>
      </c>
      <c r="S6" s="6">
        <f t="shared" si="1"/>
        <v>6.3113423300654309E-2</v>
      </c>
      <c r="T6" s="6">
        <f t="shared" si="1"/>
        <v>5.3646409805556163E-2</v>
      </c>
      <c r="U6" s="6">
        <f t="shared" si="1"/>
        <v>4.5599448334722736E-2</v>
      </c>
      <c r="V6" s="6">
        <f t="shared" si="1"/>
        <v>3.8759531084514326E-2</v>
      </c>
      <c r="W6" s="6">
        <f t="shared" si="1"/>
        <v>3.2945601421837174E-2</v>
      </c>
      <c r="X6" s="6">
        <f t="shared" si="1"/>
        <v>2.8003761208561594E-2</v>
      </c>
      <c r="Y6" s="6">
        <f t="shared" si="2"/>
        <v>2.3803197027277352E-2</v>
      </c>
      <c r="Z6" s="6">
        <f t="shared" si="2"/>
        <v>2.0232717473185752E-2</v>
      </c>
    </row>
    <row r="10" spans="1:26" ht="18" thickBot="1" x14ac:dyDescent="0.25">
      <c r="A10" s="2" t="s">
        <v>2</v>
      </c>
    </row>
    <row r="11" spans="1:26" ht="17" thickTop="1" x14ac:dyDescent="0.2"/>
    <row r="12" spans="1:26" x14ac:dyDescent="0.2">
      <c r="A12" t="s">
        <v>3</v>
      </c>
      <c r="B12" s="3">
        <v>0.1</v>
      </c>
    </row>
    <row r="13" spans="1:26" x14ac:dyDescent="0.2">
      <c r="B13" s="3"/>
    </row>
    <row r="14" spans="1:26" x14ac:dyDescent="0.2">
      <c r="B14" s="5" t="s">
        <v>4</v>
      </c>
      <c r="C14" s="5" t="s">
        <v>5</v>
      </c>
      <c r="D14" s="5" t="s">
        <v>6</v>
      </c>
      <c r="E14" s="5" t="s">
        <v>7</v>
      </c>
      <c r="F14" s="5" t="s">
        <v>8</v>
      </c>
      <c r="G14" s="5" t="s">
        <v>9</v>
      </c>
      <c r="H14" s="5" t="s">
        <v>10</v>
      </c>
      <c r="I14" s="5" t="s">
        <v>11</v>
      </c>
      <c r="J14" s="5" t="s">
        <v>12</v>
      </c>
      <c r="K14" s="5" t="s">
        <v>13</v>
      </c>
      <c r="L14" s="5" t="s">
        <v>14</v>
      </c>
      <c r="M14" s="5" t="s">
        <v>15</v>
      </c>
      <c r="N14" s="5" t="s">
        <v>16</v>
      </c>
      <c r="O14" s="5" t="s">
        <v>17</v>
      </c>
      <c r="P14" s="5" t="s">
        <v>18</v>
      </c>
      <c r="Q14" s="5" t="s">
        <v>19</v>
      </c>
      <c r="R14" s="5" t="s">
        <v>20</v>
      </c>
      <c r="S14" s="5" t="s">
        <v>21</v>
      </c>
      <c r="T14" s="5" t="s">
        <v>22</v>
      </c>
      <c r="U14" s="5" t="s">
        <v>23</v>
      </c>
      <c r="V14" s="5" t="s">
        <v>24</v>
      </c>
      <c r="W14" s="5" t="s">
        <v>25</v>
      </c>
      <c r="X14" s="5" t="s">
        <v>26</v>
      </c>
      <c r="Y14" s="5" t="s">
        <v>40</v>
      </c>
      <c r="Z14" s="5" t="s">
        <v>41</v>
      </c>
    </row>
    <row r="15" spans="1:26" x14ac:dyDescent="0.2">
      <c r="A15" t="s">
        <v>28</v>
      </c>
      <c r="B15" s="3">
        <v>1</v>
      </c>
      <c r="C15" s="6">
        <f>B15*(1-$B$12)</f>
        <v>0.9</v>
      </c>
      <c r="D15" s="6">
        <f t="shared" ref="D15:X15" si="3">C15*(1-$B$12)</f>
        <v>0.81</v>
      </c>
      <c r="E15" s="6">
        <f t="shared" si="3"/>
        <v>0.72900000000000009</v>
      </c>
      <c r="F15" s="6">
        <f t="shared" si="3"/>
        <v>0.65610000000000013</v>
      </c>
      <c r="G15" s="6">
        <f t="shared" si="3"/>
        <v>0.59049000000000018</v>
      </c>
      <c r="H15" s="6">
        <f t="shared" si="3"/>
        <v>0.53144100000000016</v>
      </c>
      <c r="I15" s="6">
        <f t="shared" si="3"/>
        <v>0.47829690000000014</v>
      </c>
      <c r="J15" s="6">
        <f t="shared" si="3"/>
        <v>0.43046721000000016</v>
      </c>
      <c r="K15" s="6">
        <f t="shared" si="3"/>
        <v>0.38742048900000015</v>
      </c>
      <c r="L15" s="6">
        <f t="shared" si="3"/>
        <v>0.34867844010000015</v>
      </c>
      <c r="M15" s="6">
        <f t="shared" si="3"/>
        <v>0.31381059609000017</v>
      </c>
      <c r="N15" s="6">
        <f t="shared" si="3"/>
        <v>0.28242953648100017</v>
      </c>
      <c r="O15" s="6">
        <f t="shared" si="3"/>
        <v>0.25418658283290013</v>
      </c>
      <c r="P15" s="6">
        <f t="shared" si="3"/>
        <v>0.22876792454961012</v>
      </c>
      <c r="Q15" s="6">
        <f t="shared" si="3"/>
        <v>0.2058911320946491</v>
      </c>
      <c r="R15" s="6">
        <f t="shared" si="3"/>
        <v>0.18530201888518419</v>
      </c>
      <c r="S15" s="6">
        <f t="shared" si="3"/>
        <v>0.16677181699666577</v>
      </c>
      <c r="T15" s="6">
        <f t="shared" si="3"/>
        <v>0.15009463529699921</v>
      </c>
      <c r="U15" s="6">
        <f t="shared" si="3"/>
        <v>0.13508517176729928</v>
      </c>
      <c r="V15" s="6">
        <f t="shared" si="3"/>
        <v>0.12157665459056936</v>
      </c>
      <c r="W15" s="6">
        <f t="shared" si="3"/>
        <v>0.10941898913151243</v>
      </c>
      <c r="X15" s="6">
        <f t="shared" si="3"/>
        <v>9.8477090218361193E-2</v>
      </c>
      <c r="Y15" s="6">
        <f t="shared" ref="Y15:Z15" si="4">X15*(1-$B$12)</f>
        <v>8.8629381196525081E-2</v>
      </c>
      <c r="Z15" s="6">
        <f t="shared" si="4"/>
        <v>7.976644307687257E-2</v>
      </c>
    </row>
    <row r="16" spans="1:26" x14ac:dyDescent="0.2">
      <c r="A16" t="s">
        <v>38</v>
      </c>
      <c r="B16" s="3">
        <f t="shared" ref="B16:X16" si="5">B$15*B5</f>
        <v>1</v>
      </c>
      <c r="C16" s="3">
        <f t="shared" si="5"/>
        <v>0.81</v>
      </c>
      <c r="D16" s="3">
        <f t="shared" si="5"/>
        <v>0.65610000000000013</v>
      </c>
      <c r="E16" s="3">
        <f t="shared" si="5"/>
        <v>0.53144100000000016</v>
      </c>
      <c r="F16" s="3">
        <f t="shared" si="5"/>
        <v>0.43046721000000016</v>
      </c>
      <c r="G16" s="3">
        <f t="shared" si="5"/>
        <v>0.34867844010000021</v>
      </c>
      <c r="H16" s="3">
        <f t="shared" si="5"/>
        <v>0.28242953648100017</v>
      </c>
      <c r="I16" s="3">
        <f t="shared" si="5"/>
        <v>0.22876792454961012</v>
      </c>
      <c r="J16" s="3">
        <f t="shared" si="5"/>
        <v>0.18530201888518424</v>
      </c>
      <c r="K16" s="3">
        <f t="shared" si="5"/>
        <v>0.15009463529699923</v>
      </c>
      <c r="L16" s="3">
        <f t="shared" si="5"/>
        <v>0.12157665459056939</v>
      </c>
      <c r="M16" s="3">
        <f t="shared" si="5"/>
        <v>9.8477090218361235E-2</v>
      </c>
      <c r="N16" s="3">
        <f t="shared" si="5"/>
        <v>7.9766443076872598E-2</v>
      </c>
      <c r="O16" s="3">
        <f t="shared" si="5"/>
        <v>6.4610818892266816E-2</v>
      </c>
      <c r="P16" s="3">
        <f t="shared" si="5"/>
        <v>5.2334763302736113E-2</v>
      </c>
      <c r="Q16" s="3">
        <f t="shared" si="5"/>
        <v>4.2391158275216251E-2</v>
      </c>
      <c r="R16" s="3">
        <f t="shared" si="5"/>
        <v>3.4336838202925171E-2</v>
      </c>
      <c r="S16" s="3">
        <f t="shared" si="5"/>
        <v>2.7812838944369388E-2</v>
      </c>
      <c r="T16" s="3">
        <f t="shared" si="5"/>
        <v>2.2528399544939206E-2</v>
      </c>
      <c r="U16" s="3">
        <f t="shared" si="5"/>
        <v>1.824800363140076E-2</v>
      </c>
      <c r="V16" s="3">
        <f t="shared" si="5"/>
        <v>1.4780882941434616E-2</v>
      </c>
      <c r="W16" s="3">
        <f t="shared" si="5"/>
        <v>1.1972515182562041E-2</v>
      </c>
      <c r="X16" s="3">
        <f t="shared" si="5"/>
        <v>9.6977372978752537E-3</v>
      </c>
      <c r="Y16" s="3">
        <f t="shared" ref="Y16:Z16" si="6">Y$15*Y5</f>
        <v>7.8551672112789558E-3</v>
      </c>
      <c r="Z16" s="3">
        <f t="shared" si="6"/>
        <v>6.362685441135954E-3</v>
      </c>
    </row>
    <row r="17" spans="1:26" x14ac:dyDescent="0.2">
      <c r="A17" t="s">
        <v>39</v>
      </c>
      <c r="B17" s="3">
        <f t="shared" ref="B17:X17" si="7">B$15*B6</f>
        <v>1</v>
      </c>
      <c r="C17" s="3">
        <f t="shared" si="7"/>
        <v>0.76500000000000001</v>
      </c>
      <c r="D17" s="3">
        <f t="shared" si="7"/>
        <v>0.585225</v>
      </c>
      <c r="E17" s="3">
        <f t="shared" si="7"/>
        <v>0.44769712499999997</v>
      </c>
      <c r="F17" s="3">
        <f t="shared" si="7"/>
        <v>0.34248830062500002</v>
      </c>
      <c r="G17" s="3">
        <f t="shared" si="7"/>
        <v>0.26200354997812503</v>
      </c>
      <c r="H17" s="3">
        <f t="shared" si="7"/>
        <v>0.20043271573326563</v>
      </c>
      <c r="I17" s="3">
        <f t="shared" si="7"/>
        <v>0.15333102753594818</v>
      </c>
      <c r="J17" s="3">
        <f t="shared" si="7"/>
        <v>0.11729823606500038</v>
      </c>
      <c r="K17" s="3">
        <f t="shared" si="7"/>
        <v>8.973315058972528E-2</v>
      </c>
      <c r="L17" s="3">
        <f t="shared" si="7"/>
        <v>6.8645860201139844E-2</v>
      </c>
      <c r="M17" s="3">
        <f t="shared" si="7"/>
        <v>5.2514083053871986E-2</v>
      </c>
      <c r="N17" s="3">
        <f t="shared" si="7"/>
        <v>4.017327353621207E-2</v>
      </c>
      <c r="O17" s="3">
        <f t="shared" si="7"/>
        <v>3.073255425520223E-2</v>
      </c>
      <c r="P17" s="3">
        <f t="shared" si="7"/>
        <v>2.3510404005229704E-2</v>
      </c>
      <c r="Q17" s="3">
        <f t="shared" si="7"/>
        <v>1.798545906400072E-2</v>
      </c>
      <c r="R17" s="3">
        <f t="shared" si="7"/>
        <v>1.3758876183960553E-2</v>
      </c>
      <c r="S17" s="3">
        <f t="shared" si="7"/>
        <v>1.0525540280729821E-2</v>
      </c>
      <c r="T17" s="3">
        <f t="shared" si="7"/>
        <v>8.0520383147583141E-3</v>
      </c>
      <c r="U17" s="3">
        <f t="shared" si="7"/>
        <v>6.1598093107901103E-3</v>
      </c>
      <c r="V17" s="3">
        <f t="shared" si="7"/>
        <v>4.7122541227544341E-3</v>
      </c>
      <c r="W17" s="3">
        <f t="shared" si="7"/>
        <v>3.6048744039071422E-3</v>
      </c>
      <c r="X17" s="3">
        <f t="shared" si="7"/>
        <v>2.7577289189889636E-3</v>
      </c>
      <c r="Y17" s="3">
        <f t="shared" ref="Y17:Z17" si="8">Y$15*Y6</f>
        <v>2.109662623026557E-3</v>
      </c>
      <c r="Z17" s="3">
        <f t="shared" si="8"/>
        <v>1.6138919066153164E-3</v>
      </c>
    </row>
    <row r="56" spans="1:26" ht="18" thickBot="1" x14ac:dyDescent="0.25">
      <c r="A56" s="2" t="s">
        <v>29</v>
      </c>
    </row>
    <row r="57" spans="1:26" ht="17" thickTop="1" x14ac:dyDescent="0.2"/>
    <row r="58" spans="1:26" x14ac:dyDescent="0.2">
      <c r="A58" t="s">
        <v>30</v>
      </c>
      <c r="B58" s="3">
        <v>0.1</v>
      </c>
    </row>
    <row r="59" spans="1:26" x14ac:dyDescent="0.2">
      <c r="A59" t="s">
        <v>31</v>
      </c>
      <c r="B59" s="7">
        <v>0.22220000000000001</v>
      </c>
      <c r="C59" t="s">
        <v>32</v>
      </c>
    </row>
    <row r="60" spans="1:26" x14ac:dyDescent="0.2">
      <c r="A60" t="s">
        <v>33</v>
      </c>
      <c r="B60" s="7">
        <f>1*(1-B58)*(1+B59)</f>
        <v>1.09998</v>
      </c>
    </row>
    <row r="62" spans="1:26" x14ac:dyDescent="0.2">
      <c r="A62" s="8" t="s">
        <v>36</v>
      </c>
      <c r="B62" s="5">
        <v>0</v>
      </c>
      <c r="C62" s="5">
        <v>1</v>
      </c>
      <c r="D62" s="5">
        <v>2</v>
      </c>
      <c r="E62" s="5">
        <v>3</v>
      </c>
      <c r="F62" s="5">
        <v>4</v>
      </c>
      <c r="G62" s="5">
        <v>5</v>
      </c>
      <c r="H62" s="5">
        <v>6</v>
      </c>
      <c r="I62" s="5">
        <v>7</v>
      </c>
      <c r="J62" s="5">
        <v>8</v>
      </c>
      <c r="K62" s="5">
        <v>9</v>
      </c>
      <c r="L62" s="5">
        <v>10</v>
      </c>
      <c r="M62" s="5">
        <v>11</v>
      </c>
      <c r="N62" s="5">
        <v>12</v>
      </c>
      <c r="O62" s="5">
        <v>13</v>
      </c>
      <c r="P62" s="5">
        <v>14</v>
      </c>
      <c r="Q62" s="5">
        <v>15</v>
      </c>
      <c r="R62" s="5">
        <v>16</v>
      </c>
      <c r="S62" s="5">
        <v>17</v>
      </c>
      <c r="T62" s="5">
        <v>18</v>
      </c>
      <c r="U62" s="5">
        <v>19</v>
      </c>
      <c r="V62" s="5">
        <v>20</v>
      </c>
      <c r="W62" s="5">
        <v>21</v>
      </c>
      <c r="X62" s="5">
        <v>22</v>
      </c>
      <c r="Y62" s="5">
        <v>23</v>
      </c>
      <c r="Z62" s="5">
        <v>24</v>
      </c>
    </row>
    <row r="63" spans="1:26" x14ac:dyDescent="0.2">
      <c r="A63" t="s">
        <v>34</v>
      </c>
      <c r="B63" s="3">
        <v>1</v>
      </c>
      <c r="C63" s="3">
        <f>B63*(1-$B$58)</f>
        <v>0.9</v>
      </c>
      <c r="D63" s="3">
        <f t="shared" ref="D63:X63" si="9">C63*(1-$B$58)</f>
        <v>0.81</v>
      </c>
      <c r="E63" s="3">
        <f t="shared" si="9"/>
        <v>0.72900000000000009</v>
      </c>
      <c r="F63" s="3">
        <f t="shared" si="9"/>
        <v>0.65610000000000013</v>
      </c>
      <c r="G63" s="3">
        <f t="shared" si="9"/>
        <v>0.59049000000000018</v>
      </c>
      <c r="H63" s="3">
        <f t="shared" si="9"/>
        <v>0.53144100000000016</v>
      </c>
      <c r="I63" s="3">
        <f t="shared" si="9"/>
        <v>0.47829690000000014</v>
      </c>
      <c r="J63" s="3">
        <f t="shared" si="9"/>
        <v>0.43046721000000016</v>
      </c>
      <c r="K63" s="3">
        <f t="shared" si="9"/>
        <v>0.38742048900000015</v>
      </c>
      <c r="L63" s="3">
        <f t="shared" si="9"/>
        <v>0.34867844010000015</v>
      </c>
      <c r="M63" s="3">
        <f t="shared" si="9"/>
        <v>0.31381059609000017</v>
      </c>
      <c r="N63" s="3">
        <f t="shared" si="9"/>
        <v>0.28242953648100017</v>
      </c>
      <c r="O63" s="3">
        <f t="shared" si="9"/>
        <v>0.25418658283290013</v>
      </c>
      <c r="P63" s="3">
        <f t="shared" si="9"/>
        <v>0.22876792454961012</v>
      </c>
      <c r="Q63" s="3">
        <f t="shared" si="9"/>
        <v>0.2058911320946491</v>
      </c>
      <c r="R63" s="3">
        <f t="shared" si="9"/>
        <v>0.18530201888518419</v>
      </c>
      <c r="S63" s="3">
        <f t="shared" si="9"/>
        <v>0.16677181699666577</v>
      </c>
      <c r="T63" s="3">
        <f t="shared" si="9"/>
        <v>0.15009463529699921</v>
      </c>
      <c r="U63" s="3">
        <f t="shared" si="9"/>
        <v>0.13508517176729928</v>
      </c>
      <c r="V63" s="3">
        <f t="shared" si="9"/>
        <v>0.12157665459056936</v>
      </c>
      <c r="W63" s="3">
        <f t="shared" si="9"/>
        <v>0.10941898913151243</v>
      </c>
      <c r="X63" s="3">
        <f t="shared" si="9"/>
        <v>9.8477090218361193E-2</v>
      </c>
      <c r="Y63" s="3">
        <f t="shared" ref="Y63:Z63" si="10">X63*(1-$B$58)</f>
        <v>8.8629381196525081E-2</v>
      </c>
      <c r="Z63" s="3">
        <f t="shared" si="10"/>
        <v>7.976644307687257E-2</v>
      </c>
    </row>
    <row r="64" spans="1:26" x14ac:dyDescent="0.2">
      <c r="A64" t="s">
        <v>35</v>
      </c>
      <c r="B64" s="3">
        <v>1</v>
      </c>
      <c r="C64" s="3">
        <f>B64+$B$59</f>
        <v>1.2222</v>
      </c>
      <c r="D64" s="3">
        <f t="shared" ref="D64:X64" si="11">C64+$B$59</f>
        <v>1.4443999999999999</v>
      </c>
      <c r="E64" s="3">
        <f t="shared" si="11"/>
        <v>1.6665999999999999</v>
      </c>
      <c r="F64" s="3">
        <f t="shared" si="11"/>
        <v>1.8887999999999998</v>
      </c>
      <c r="G64" s="3">
        <f t="shared" si="11"/>
        <v>2.1109999999999998</v>
      </c>
      <c r="H64" s="3">
        <f t="shared" si="11"/>
        <v>2.3331999999999997</v>
      </c>
      <c r="I64" s="3">
        <f t="shared" si="11"/>
        <v>2.5553999999999997</v>
      </c>
      <c r="J64" s="3">
        <f t="shared" si="11"/>
        <v>2.7775999999999996</v>
      </c>
      <c r="K64" s="3">
        <f t="shared" si="11"/>
        <v>2.9997999999999996</v>
      </c>
      <c r="L64" s="3">
        <f t="shared" si="11"/>
        <v>3.2219999999999995</v>
      </c>
      <c r="M64" s="3">
        <f t="shared" si="11"/>
        <v>3.4441999999999995</v>
      </c>
      <c r="N64" s="3">
        <f t="shared" si="11"/>
        <v>3.6663999999999994</v>
      </c>
      <c r="O64" s="3">
        <f t="shared" si="11"/>
        <v>3.8885999999999994</v>
      </c>
      <c r="P64" s="3">
        <f t="shared" si="11"/>
        <v>4.1107999999999993</v>
      </c>
      <c r="Q64" s="3">
        <f t="shared" si="11"/>
        <v>4.3329999999999993</v>
      </c>
      <c r="R64" s="3">
        <f t="shared" si="11"/>
        <v>4.5551999999999992</v>
      </c>
      <c r="S64" s="3">
        <f t="shared" si="11"/>
        <v>4.7773999999999992</v>
      </c>
      <c r="T64" s="3">
        <f t="shared" si="11"/>
        <v>4.9995999999999992</v>
      </c>
      <c r="U64" s="3">
        <f t="shared" si="11"/>
        <v>5.2217999999999991</v>
      </c>
      <c r="V64" s="3">
        <f t="shared" si="11"/>
        <v>5.4439999999999991</v>
      </c>
      <c r="W64" s="3">
        <f t="shared" si="11"/>
        <v>5.666199999999999</v>
      </c>
      <c r="X64" s="3">
        <f t="shared" si="11"/>
        <v>5.888399999999999</v>
      </c>
      <c r="Y64" s="3">
        <f t="shared" ref="Y64:Z64" si="12">X64+$B$59</f>
        <v>6.1105999999999989</v>
      </c>
      <c r="Z64" s="3">
        <f t="shared" si="12"/>
        <v>6.3327999999999989</v>
      </c>
    </row>
    <row r="66" spans="1:26" x14ac:dyDescent="0.2">
      <c r="A66" s="8"/>
      <c r="B66" s="4" t="s">
        <v>4</v>
      </c>
      <c r="C66" s="4" t="s">
        <v>5</v>
      </c>
      <c r="D66" s="4" t="s">
        <v>6</v>
      </c>
      <c r="E66" s="4" t="s">
        <v>7</v>
      </c>
      <c r="F66" s="4" t="s">
        <v>8</v>
      </c>
      <c r="G66" s="4" t="s">
        <v>9</v>
      </c>
      <c r="H66" s="4" t="s">
        <v>10</v>
      </c>
      <c r="I66" s="4" t="s">
        <v>11</v>
      </c>
      <c r="J66" s="4" t="s">
        <v>12</v>
      </c>
      <c r="K66" s="4" t="s">
        <v>13</v>
      </c>
      <c r="L66" s="4" t="s">
        <v>14</v>
      </c>
      <c r="M66" s="4" t="s">
        <v>15</v>
      </c>
      <c r="N66" s="4" t="s">
        <v>16</v>
      </c>
      <c r="O66" s="4" t="s">
        <v>17</v>
      </c>
      <c r="P66" s="4" t="s">
        <v>18</v>
      </c>
      <c r="Q66" s="4" t="s">
        <v>19</v>
      </c>
      <c r="R66" s="4" t="s">
        <v>20</v>
      </c>
      <c r="S66" s="4" t="s">
        <v>21</v>
      </c>
      <c r="T66" s="4" t="s">
        <v>22</v>
      </c>
      <c r="U66" s="4" t="s">
        <v>23</v>
      </c>
      <c r="V66" s="4" t="s">
        <v>24</v>
      </c>
      <c r="W66" s="4" t="s">
        <v>25</v>
      </c>
      <c r="X66" s="4" t="s">
        <v>26</v>
      </c>
      <c r="Y66" s="4" t="s">
        <v>40</v>
      </c>
      <c r="Z66" s="4" t="s">
        <v>41</v>
      </c>
    </row>
    <row r="67" spans="1:26" x14ac:dyDescent="0.2">
      <c r="A67" t="s">
        <v>28</v>
      </c>
      <c r="B67" s="3">
        <v>1</v>
      </c>
      <c r="C67" s="3">
        <f t="shared" ref="C67:X67" si="13">C63*C64</f>
        <v>1.09998</v>
      </c>
      <c r="D67" s="3">
        <f t="shared" si="13"/>
        <v>1.169964</v>
      </c>
      <c r="E67" s="3">
        <f t="shared" si="13"/>
        <v>1.2149514000000001</v>
      </c>
      <c r="F67" s="3">
        <f t="shared" si="13"/>
        <v>1.2392416800000001</v>
      </c>
      <c r="G67" s="3">
        <f t="shared" si="13"/>
        <v>1.2465243900000003</v>
      </c>
      <c r="H67" s="3">
        <f t="shared" si="13"/>
        <v>1.2399581412000003</v>
      </c>
      <c r="I67" s="3">
        <f t="shared" si="13"/>
        <v>1.2222398982600002</v>
      </c>
      <c r="J67" s="3">
        <f t="shared" si="13"/>
        <v>1.1956657224960003</v>
      </c>
      <c r="K67" s="3">
        <f t="shared" si="13"/>
        <v>1.1621839829022003</v>
      </c>
      <c r="L67" s="3">
        <f t="shared" si="13"/>
        <v>1.1234419340022004</v>
      </c>
      <c r="M67" s="3">
        <f t="shared" si="13"/>
        <v>1.0808264550531785</v>
      </c>
      <c r="N67" s="3">
        <f t="shared" si="13"/>
        <v>1.0354996525539388</v>
      </c>
      <c r="O67" s="3">
        <f t="shared" si="13"/>
        <v>0.98842994600401535</v>
      </c>
      <c r="P67" s="3">
        <f t="shared" si="13"/>
        <v>0.9404191842385371</v>
      </c>
      <c r="Q67" s="3">
        <f t="shared" si="13"/>
        <v>0.89212627536611444</v>
      </c>
      <c r="R67" s="3">
        <f t="shared" si="13"/>
        <v>0.84408775642579092</v>
      </c>
      <c r="S67" s="3">
        <f t="shared" si="13"/>
        <v>0.79673567851987093</v>
      </c>
      <c r="T67" s="3">
        <f t="shared" si="13"/>
        <v>0.75041313863087711</v>
      </c>
      <c r="U67" s="3">
        <f t="shared" si="13"/>
        <v>0.70538774993448328</v>
      </c>
      <c r="V67" s="3">
        <f t="shared" si="13"/>
        <v>0.66186330759105949</v>
      </c>
      <c r="W67" s="3">
        <f t="shared" si="13"/>
        <v>0.61998987621697565</v>
      </c>
      <c r="X67" s="3">
        <f t="shared" si="13"/>
        <v>0.57987249804179797</v>
      </c>
      <c r="Y67" s="3">
        <f t="shared" ref="Y67:Z67" si="14">Y63*Y64</f>
        <v>0.54157869673948611</v>
      </c>
      <c r="Z67" s="3">
        <f t="shared" si="14"/>
        <v>0.50514493071721855</v>
      </c>
    </row>
    <row r="68" spans="1:26" x14ac:dyDescent="0.2">
      <c r="A68" t="s">
        <v>38</v>
      </c>
      <c r="B68" s="6">
        <f t="shared" ref="B68:Z68" si="15">B$67*B5</f>
        <v>1</v>
      </c>
      <c r="C68" s="6">
        <f t="shared" si="15"/>
        <v>0.98998200000000003</v>
      </c>
      <c r="D68" s="6">
        <f t="shared" si="15"/>
        <v>0.94767084000000001</v>
      </c>
      <c r="E68" s="6">
        <f t="shared" si="15"/>
        <v>0.88569957060000015</v>
      </c>
      <c r="F68" s="6">
        <f t="shared" si="15"/>
        <v>0.81306646624800027</v>
      </c>
      <c r="G68" s="6">
        <f t="shared" si="15"/>
        <v>0.73606018705110043</v>
      </c>
      <c r="H68" s="6">
        <f t="shared" si="15"/>
        <v>0.65896459451746958</v>
      </c>
      <c r="I68" s="6">
        <f t="shared" si="15"/>
        <v>0.58459355439407368</v>
      </c>
      <c r="J68" s="6">
        <f t="shared" si="15"/>
        <v>0.51469488765548765</v>
      </c>
      <c r="K68" s="6">
        <f t="shared" si="15"/>
        <v>0.45025388696393825</v>
      </c>
      <c r="L68" s="6">
        <f t="shared" si="15"/>
        <v>0.39171998109081457</v>
      </c>
      <c r="M68" s="6">
        <f t="shared" si="15"/>
        <v>0.33917479413007973</v>
      </c>
      <c r="N68" s="6">
        <f t="shared" si="15"/>
        <v>0.29245568689704565</v>
      </c>
      <c r="O68" s="6">
        <f t="shared" si="15"/>
        <v>0.25124563034446873</v>
      </c>
      <c r="P68" s="6">
        <f t="shared" si="15"/>
        <v>0.21513774498488758</v>
      </c>
      <c r="Q68" s="6">
        <f t="shared" si="15"/>
        <v>0.18368088880651198</v>
      </c>
      <c r="R68" s="6">
        <f t="shared" si="15"/>
        <v>0.1564111653819647</v>
      </c>
      <c r="S68" s="6">
        <f t="shared" si="15"/>
        <v>0.13287305677283029</v>
      </c>
      <c r="T68" s="6">
        <f t="shared" si="15"/>
        <v>0.11263298636487802</v>
      </c>
      <c r="U68" s="6">
        <f t="shared" si="15"/>
        <v>9.5287425362448469E-2</v>
      </c>
      <c r="V68" s="6">
        <f t="shared" si="15"/>
        <v>8.0467126733170038E-2</v>
      </c>
      <c r="W68" s="6">
        <f t="shared" si="15"/>
        <v>6.783866552743302E-2</v>
      </c>
      <c r="X68" s="6">
        <f t="shared" si="15"/>
        <v>5.710415630480864E-2</v>
      </c>
      <c r="Y68" s="6">
        <f t="shared" si="15"/>
        <v>4.7999784761241185E-2</v>
      </c>
      <c r="Z68" s="6">
        <f t="shared" si="15"/>
        <v>4.0293614361625769E-2</v>
      </c>
    </row>
    <row r="69" spans="1:26" x14ac:dyDescent="0.2">
      <c r="A69" t="s">
        <v>39</v>
      </c>
      <c r="B69" s="6">
        <f t="shared" ref="B69:Z69" si="16">B$67*B6</f>
        <v>1</v>
      </c>
      <c r="C69" s="6">
        <f t="shared" si="16"/>
        <v>0.9349829999999999</v>
      </c>
      <c r="D69" s="6">
        <f t="shared" si="16"/>
        <v>0.84529898999999986</v>
      </c>
      <c r="E69" s="6">
        <f t="shared" si="16"/>
        <v>0.74613202852499994</v>
      </c>
      <c r="F69" s="6">
        <f t="shared" si="16"/>
        <v>0.64689190222049997</v>
      </c>
      <c r="G69" s="6">
        <f t="shared" si="16"/>
        <v>0.5530894940038219</v>
      </c>
      <c r="H69" s="6">
        <f t="shared" si="16"/>
        <v>0.46764961234885527</v>
      </c>
      <c r="I69" s="6">
        <f t="shared" si="16"/>
        <v>0.39182210776536197</v>
      </c>
      <c r="J69" s="6">
        <f t="shared" si="16"/>
        <v>0.32580758049414504</v>
      </c>
      <c r="K69" s="6">
        <f t="shared" si="16"/>
        <v>0.26918150513905786</v>
      </c>
      <c r="L69" s="6">
        <f t="shared" si="16"/>
        <v>0.22117696156807254</v>
      </c>
      <c r="M69" s="6">
        <f t="shared" si="16"/>
        <v>0.18086900485414587</v>
      </c>
      <c r="N69" s="6">
        <f t="shared" si="16"/>
        <v>0.14729129009316791</v>
      </c>
      <c r="O69" s="6">
        <f t="shared" si="16"/>
        <v>0.11950661047677937</v>
      </c>
      <c r="P69" s="6">
        <f t="shared" si="16"/>
        <v>9.6646568784698239E-2</v>
      </c>
      <c r="Q69" s="6">
        <f t="shared" si="16"/>
        <v>7.7930994124315103E-2</v>
      </c>
      <c r="R69" s="6">
        <f t="shared" si="16"/>
        <v>6.2674432793177096E-2</v>
      </c>
      <c r="S69" s="6">
        <f t="shared" si="16"/>
        <v>5.0284716137158646E-2</v>
      </c>
      <c r="T69" s="6">
        <f t="shared" si="16"/>
        <v>4.0256970758465661E-2</v>
      </c>
      <c r="U69" s="6">
        <f t="shared" si="16"/>
        <v>3.2165292259083794E-2</v>
      </c>
      <c r="V69" s="6">
        <f t="shared" si="16"/>
        <v>2.5653511444275138E-2</v>
      </c>
      <c r="W69" s="6">
        <f t="shared" si="16"/>
        <v>2.0425939347418647E-2</v>
      </c>
      <c r="X69" s="6">
        <f t="shared" si="16"/>
        <v>1.6238610966574609E-2</v>
      </c>
      <c r="Y69" s="6">
        <f t="shared" si="16"/>
        <v>1.2891304424266078E-2</v>
      </c>
      <c r="Z69" s="6">
        <f t="shared" si="16"/>
        <v>1.0220454666213474E-2</v>
      </c>
    </row>
    <row r="106" spans="1:2" ht="21" thickBot="1" x14ac:dyDescent="0.3">
      <c r="A106" s="1" t="s">
        <v>46</v>
      </c>
      <c r="B106" s="1"/>
    </row>
    <row r="107" spans="1:2" ht="17" thickTop="1" x14ac:dyDescent="0.2"/>
    <row r="108" spans="1:2" x14ac:dyDescent="0.2">
      <c r="A108" t="s">
        <v>42</v>
      </c>
    </row>
    <row r="116" spans="1:6" x14ac:dyDescent="0.2">
      <c r="A116" t="s">
        <v>49</v>
      </c>
      <c r="C116" s="13">
        <v>1</v>
      </c>
    </row>
    <row r="117" spans="1:6" x14ac:dyDescent="0.2">
      <c r="A117" t="s">
        <v>45</v>
      </c>
      <c r="C117" s="3">
        <f>B58</f>
        <v>0.1</v>
      </c>
    </row>
    <row r="118" spans="1:6" x14ac:dyDescent="0.2">
      <c r="A118" t="s">
        <v>44</v>
      </c>
      <c r="C118" s="7">
        <f>B59</f>
        <v>0.22220000000000001</v>
      </c>
    </row>
    <row r="119" spans="1:6" x14ac:dyDescent="0.2">
      <c r="A119" t="s">
        <v>47</v>
      </c>
      <c r="C119" s="7">
        <f>1*(1-C117)*(1+C118)</f>
        <v>1.09998</v>
      </c>
    </row>
    <row r="120" spans="1:6" x14ac:dyDescent="0.2">
      <c r="C120" s="7"/>
    </row>
    <row r="121" spans="1:6" x14ac:dyDescent="0.2">
      <c r="A121" s="8" t="s">
        <v>27</v>
      </c>
      <c r="B121" s="8">
        <v>0</v>
      </c>
      <c r="C121" s="11">
        <v>0.1</v>
      </c>
      <c r="D121" s="11">
        <v>0.15</v>
      </c>
      <c r="E121" s="11">
        <v>0.2</v>
      </c>
      <c r="F121" s="11">
        <v>0.25</v>
      </c>
    </row>
    <row r="122" spans="1:6" x14ac:dyDescent="0.2">
      <c r="A122" t="s">
        <v>43</v>
      </c>
      <c r="B122">
        <f>(1-$C$117)*(1-B121)</f>
        <v>0.9</v>
      </c>
      <c r="C122">
        <f>(1-$C$117)*(1-C121)</f>
        <v>0.81</v>
      </c>
      <c r="D122">
        <f t="shared" ref="D122:F122" si="17">(1-$C$117)*(1-D121)</f>
        <v>0.76500000000000001</v>
      </c>
      <c r="E122">
        <f t="shared" si="17"/>
        <v>0.72000000000000008</v>
      </c>
      <c r="F122">
        <f t="shared" si="17"/>
        <v>0.67500000000000004</v>
      </c>
    </row>
    <row r="123" spans="1:6" x14ac:dyDescent="0.2">
      <c r="A123" t="s">
        <v>48</v>
      </c>
      <c r="B123" s="14">
        <f>1/(1-B122)+($C$118*B122/(1-B122)^2)</f>
        <v>29.998000000000012</v>
      </c>
      <c r="C123" s="14">
        <f>1/(1-C122)+($C$118*C122/(1-C122)^2)</f>
        <v>10.248808864265932</v>
      </c>
      <c r="D123" s="14">
        <f t="shared" ref="D123:F123" si="18">1/(1-D122)+($C$118*D122/(1-D122)^2)</f>
        <v>7.3333272974196468</v>
      </c>
      <c r="E123" s="14">
        <f t="shared" si="18"/>
        <v>5.612040816326533</v>
      </c>
      <c r="F123" s="14">
        <f t="shared" si="18"/>
        <v>4.4968994082840243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topLeftCell="A17" zoomScale="134" zoomScaleNormal="134" zoomScalePageLayoutView="134" workbookViewId="0">
      <selection activeCell="C34" sqref="C34"/>
    </sheetView>
  </sheetViews>
  <sheetFormatPr baseColWidth="10" defaultRowHeight="16" x14ac:dyDescent="0.2"/>
  <sheetData>
    <row r="1" spans="1:6" ht="21" thickBot="1" x14ac:dyDescent="0.3">
      <c r="A1" s="1" t="s">
        <v>0</v>
      </c>
      <c r="B1" s="1"/>
      <c r="C1" s="1"/>
      <c r="D1" s="1"/>
      <c r="E1" s="1"/>
      <c r="F1" s="1"/>
    </row>
    <row r="2" spans="1:6" ht="17" thickTop="1"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LTV Calculator</vt:lpstr>
      <vt:lpstr>Real World Model</vt:lpstr>
      <vt:lpstr>LTV with DCF</vt:lpstr>
      <vt:lpstr>Formulae for Blog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2015-11-14T15:00:09Z</dcterms:created>
  <dcterms:modified xsi:type="dcterms:W3CDTF">2017-02-21T19:09:02Z</dcterms:modified>
</cp:coreProperties>
</file>